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RudyMarquez\Desktop\GSF Mortgage\Calculators\"/>
    </mc:Choice>
  </mc:AlternateContent>
  <xr:revisionPtr revIDLastSave="0" documentId="8_{AFE78FB6-6E1F-4573-BAF6-30A5683C8599}" xr6:coauthVersionLast="47" xr6:coauthVersionMax="47" xr10:uidLastSave="{00000000-0000-0000-0000-000000000000}"/>
  <bookViews>
    <workbookView xWindow="20370" yWindow="-120" windowWidth="29040" windowHeight="15840" tabRatio="660" xr2:uid="{00000000-000D-0000-FFFF-FFFF00000000}"/>
  </bookViews>
  <sheets>
    <sheet name="Intake Form" sheetId="17" r:id="rId1"/>
    <sheet name="Drop downs" sheetId="25" state="hidden" r:id="rId2"/>
    <sheet name="Go Mortgage Footprint" sheetId="24" r:id="rId3"/>
    <sheet name="Change Log" sheetId="21" state="hidden" r:id="rId4"/>
  </sheets>
  <externalReferences>
    <externalReference r:id="rId5"/>
    <externalReference r:id="rId6"/>
    <externalReference r:id="rId7"/>
  </externalReferences>
  <definedNames>
    <definedName name="boxes">'[1]Input Control'!$L$11:$L$14</definedName>
    <definedName name="cost">'[1]Input Control'!$M$11:$M$14</definedName>
    <definedName name="loan">#REF!</definedName>
    <definedName name="loantype">#REF!</definedName>
    <definedName name="months">#REF!</definedName>
    <definedName name="months2">[2]Sheet2!$A$11:$A$22</definedName>
    <definedName name="paying">#REF!</definedName>
    <definedName name="_xlnm.Print_Area" localSheetId="0">'Intake Form'!$A$1:$L$65</definedName>
    <definedName name="states">#REF!</definedName>
    <definedName name="test">#REF!</definedName>
    <definedName name="texas2">[3]Sheet2!$A$12:$A$13</definedName>
    <definedName name="type">#REF!</definedName>
    <definedName name="type2">#REF!</definedName>
    <definedName name="types2">[3]Sheet2!$A$8:$A$10</definedName>
    <definedName name="who">#REF!</definedName>
    <definedName name="yesno">#REF!</definedName>
    <definedName name="yesno2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2" i="17" l="1"/>
  <c r="H60" i="17"/>
  <c r="Q15" i="25"/>
  <c r="A30" i="17" l="1"/>
  <c r="E17" i="17" l="1"/>
  <c r="A16" i="17"/>
  <c r="A64" i="17" l="1"/>
  <c r="D45" i="17" l="1"/>
  <c r="A42" i="17" l="1"/>
  <c r="A39" i="17"/>
  <c r="H39" i="17"/>
  <c r="F42" i="17" l="1"/>
  <c r="A41" i="17"/>
  <c r="F25" i="17"/>
  <c r="F28" i="17"/>
  <c r="A32" i="17"/>
  <c r="A18" i="17"/>
  <c r="H13" i="17" l="1"/>
  <c r="A26" i="17" l="1"/>
  <c r="A51" i="17" l="1"/>
  <c r="F61" i="17" l="1"/>
  <c r="G53" i="17"/>
  <c r="C54" i="17"/>
  <c r="A53" i="17"/>
  <c r="A40" i="17"/>
  <c r="F31" i="17"/>
  <c r="G30" i="17"/>
  <c r="A20" i="17" l="1"/>
  <c r="H19" i="17"/>
  <c r="H18" i="17"/>
  <c r="H17" i="17"/>
  <c r="G16" i="17"/>
  <c r="G15" i="17"/>
</calcChain>
</file>

<file path=xl/sharedStrings.xml><?xml version="1.0" encoding="utf-8"?>
<sst xmlns="http://schemas.openxmlformats.org/spreadsheetml/2006/main" count="137" uniqueCount="98">
  <si>
    <t>FHA</t>
  </si>
  <si>
    <t>VA</t>
  </si>
  <si>
    <t>CONV</t>
  </si>
  <si>
    <t>Manufactured</t>
  </si>
  <si>
    <t>Modular</t>
  </si>
  <si>
    <t>Yes</t>
  </si>
  <si>
    <t>No</t>
  </si>
  <si>
    <t>Borrower Name:</t>
  </si>
  <si>
    <t>Builder:</t>
  </si>
  <si>
    <t>State:</t>
  </si>
  <si>
    <t>Loan Officer:</t>
  </si>
  <si>
    <t>LO Email:</t>
  </si>
  <si>
    <t>Months to Build</t>
  </si>
  <si>
    <t>Date of Change</t>
  </si>
  <si>
    <t>What was Changed?</t>
  </si>
  <si>
    <t>Reason for Change?</t>
  </si>
  <si>
    <t>LoanBuilder Change Log</t>
  </si>
  <si>
    <t>USDA</t>
  </si>
  <si>
    <t>Loan Type</t>
  </si>
  <si>
    <t>Property Address:</t>
  </si>
  <si>
    <t>Own the Land?</t>
  </si>
  <si>
    <t>Type of Build</t>
  </si>
  <si>
    <t>Closing Cost Credit?</t>
  </si>
  <si>
    <t>EMD on land?</t>
  </si>
  <si>
    <t>1.  The Land</t>
  </si>
  <si>
    <t>3.  Loan Costs and Credits</t>
  </si>
  <si>
    <t>Estimated Completed Value:</t>
  </si>
  <si>
    <t># of Months Needed to Build:</t>
  </si>
  <si>
    <t>(Select)</t>
  </si>
  <si>
    <t>States</t>
  </si>
  <si>
    <t>AL</t>
  </si>
  <si>
    <t>AZ</t>
  </si>
  <si>
    <t>CA</t>
  </si>
  <si>
    <t>CO</t>
  </si>
  <si>
    <t>DE</t>
  </si>
  <si>
    <t>DC</t>
  </si>
  <si>
    <t>FL</t>
  </si>
  <si>
    <t>IL</t>
  </si>
  <si>
    <t>IN</t>
  </si>
  <si>
    <t>IA</t>
  </si>
  <si>
    <t>KS</t>
  </si>
  <si>
    <t>KY</t>
  </si>
  <si>
    <t>LA</t>
  </si>
  <si>
    <t>ME</t>
  </si>
  <si>
    <t>MD</t>
  </si>
  <si>
    <t>MI</t>
  </si>
  <si>
    <t>MN</t>
  </si>
  <si>
    <t>MO</t>
  </si>
  <si>
    <t>NJ</t>
  </si>
  <si>
    <t>NC</t>
  </si>
  <si>
    <t>OH</t>
  </si>
  <si>
    <t>OK</t>
  </si>
  <si>
    <t>OR</t>
  </si>
  <si>
    <t>MS</t>
  </si>
  <si>
    <t>PA</t>
  </si>
  <si>
    <t>SC</t>
  </si>
  <si>
    <t>SD</t>
  </si>
  <si>
    <t>TN</t>
  </si>
  <si>
    <t>TX</t>
  </si>
  <si>
    <t>WA</t>
  </si>
  <si>
    <t>WI</t>
  </si>
  <si>
    <t>Construction-to-Perm Scenario Form</t>
  </si>
  <si>
    <t>4. Loan Terms</t>
  </si>
  <si>
    <t>2.  Construction Costs - How much does the Builder/Dealer charge for this home?</t>
  </si>
  <si>
    <t>Is the Builder/Dealer giving a Closing Cost Credit?</t>
  </si>
  <si>
    <t>UT</t>
  </si>
  <si>
    <t>Is the Builder looking for an initial advance at Closing?</t>
  </si>
  <si>
    <t>Builder advance at closing?</t>
  </si>
  <si>
    <t>% of Builder advance</t>
  </si>
  <si>
    <t>Borrower Discount points</t>
  </si>
  <si>
    <t>GSF Loan #</t>
  </si>
  <si>
    <t>Has the Borrower Paid a deposit to the Builder?</t>
  </si>
  <si>
    <t>Deposit Paid to Builder?</t>
  </si>
  <si>
    <t>No cash to close?</t>
  </si>
  <si>
    <t xml:space="preserve">No  </t>
  </si>
  <si>
    <t>ID</t>
  </si>
  <si>
    <t>Stick Built</t>
  </si>
  <si>
    <t>Builder selling the land?</t>
  </si>
  <si>
    <t>The Builder</t>
  </si>
  <si>
    <t>Private Party</t>
  </si>
  <si>
    <t>Lookup by Loan Program - FICO Check</t>
  </si>
  <si>
    <t>GOV</t>
  </si>
  <si>
    <t>FICO Question Check</t>
  </si>
  <si>
    <t>Occupancy</t>
  </si>
  <si>
    <t>Primary Residence</t>
  </si>
  <si>
    <t>GA</t>
  </si>
  <si>
    <t>Hedge in Soft costs?</t>
  </si>
  <si>
    <t>Borrower Paid Discount Points</t>
  </si>
  <si>
    <t>Discount points</t>
  </si>
  <si>
    <t>AR</t>
  </si>
  <si>
    <t>Special Notes From LO:</t>
  </si>
  <si>
    <t>(Type text here)</t>
  </si>
  <si>
    <t>What Are the regular Closing Costs?</t>
  </si>
  <si>
    <t xml:space="preserve"> Borrower Closing Costs (including Prepaid and Initial Escrow Payments):</t>
  </si>
  <si>
    <r>
      <rPr>
        <b/>
        <sz val="10"/>
        <color rgb="FFFF0000"/>
        <rFont val="Georgia"/>
        <family val="1"/>
      </rPr>
      <t>(Must Select to Continue)</t>
    </r>
    <r>
      <rPr>
        <b/>
        <sz val="9"/>
        <color rgb="FFF36A23"/>
        <rFont val="Georgia"/>
        <family val="1"/>
      </rPr>
      <t xml:space="preserve"> Loan Type:</t>
    </r>
  </si>
  <si>
    <r>
      <rPr>
        <b/>
        <sz val="10"/>
        <color rgb="FFFF0000"/>
        <rFont val="Georgia"/>
        <family val="1"/>
      </rPr>
      <t>(Must Select to Continue)</t>
    </r>
    <r>
      <rPr>
        <b/>
        <sz val="10"/>
        <color rgb="FFF36A23"/>
        <rFont val="Georgia"/>
        <family val="1"/>
      </rPr>
      <t xml:space="preserve"> </t>
    </r>
    <r>
      <rPr>
        <b/>
        <sz val="8"/>
        <color rgb="FFF36A23"/>
        <rFont val="Georgia"/>
        <family val="1"/>
      </rPr>
      <t>Construction Type:</t>
    </r>
  </si>
  <si>
    <r>
      <rPr>
        <b/>
        <sz val="10"/>
        <color rgb="FFFF0000"/>
        <rFont val="Georgia"/>
        <family val="1"/>
      </rPr>
      <t>(Must Select to Continue)</t>
    </r>
    <r>
      <rPr>
        <b/>
        <sz val="10"/>
        <color theme="9" tint="-0.499984740745262"/>
        <rFont val="Georgia"/>
        <family val="1"/>
      </rPr>
      <t xml:space="preserve"> </t>
    </r>
    <r>
      <rPr>
        <b/>
        <sz val="10"/>
        <color rgb="FFF36A23"/>
        <rFont val="Georgia"/>
        <family val="1"/>
      </rPr>
      <t>Does the Borrower already own the Lot?</t>
    </r>
  </si>
  <si>
    <t>What's the Borrower's FICO?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</si>
</sst>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00%"/>
    <numFmt numFmtId="167" formatCode="m/d/yy;@"/>
    <numFmt numFmtId="168" formatCode="0.000"/>
    <numFmt numFmtId="169" formatCode="#,##0.000_);\(#,##0.000\)"/>
  </numFmts>
  <fonts count="5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9"/>
      <color theme="1"/>
      <name val="Georgia"/>
      <family val="1"/>
    </font>
    <font>
      <sz val="9"/>
      <color theme="0"/>
      <name val="Georgia"/>
      <family val="1"/>
    </font>
    <font>
      <b/>
      <sz val="8"/>
      <color theme="0"/>
      <name val="Georgia"/>
      <family val="1"/>
    </font>
    <font>
      <b/>
      <sz val="8"/>
      <color theme="1"/>
      <name val="Georgia"/>
      <family val="1"/>
    </font>
    <font>
      <sz val="8"/>
      <color theme="0"/>
      <name val="Georgia"/>
      <family val="1"/>
    </font>
    <font>
      <sz val="10"/>
      <name val="Georgia"/>
      <family val="1"/>
    </font>
    <font>
      <sz val="8"/>
      <name val="Georgia"/>
      <family val="1"/>
    </font>
    <font>
      <b/>
      <sz val="8"/>
      <name val="Georgia"/>
      <family val="1"/>
    </font>
    <font>
      <sz val="8"/>
      <color theme="1"/>
      <name val="Georgia"/>
      <family val="1"/>
    </font>
    <font>
      <sz val="10"/>
      <color theme="1"/>
      <name val="Georgia"/>
      <family val="1"/>
    </font>
    <font>
      <b/>
      <sz val="12"/>
      <color theme="1"/>
      <name val="Georgia"/>
      <family val="1"/>
    </font>
    <font>
      <b/>
      <i/>
      <sz val="26"/>
      <color theme="9" tint="-0.499984740745262"/>
      <name val="Georgia"/>
      <family val="1"/>
    </font>
    <font>
      <b/>
      <sz val="9"/>
      <color theme="9" tint="-0.499984740745262"/>
      <name val="Georgia"/>
      <family val="1"/>
    </font>
    <font>
      <b/>
      <sz val="8"/>
      <color theme="9" tint="-0.499984740745262"/>
      <name val="Georgia"/>
      <family val="1"/>
    </font>
    <font>
      <b/>
      <sz val="8"/>
      <color rgb="FFFF0000"/>
      <name val="Georgia"/>
      <family val="1"/>
    </font>
    <font>
      <b/>
      <sz val="11"/>
      <color theme="9" tint="-0.499984740745262"/>
      <name val="Georgia"/>
      <family val="1"/>
    </font>
    <font>
      <b/>
      <sz val="10"/>
      <color theme="9" tint="-0.499984740745262"/>
      <name val="Georgia"/>
      <family val="1"/>
    </font>
    <font>
      <b/>
      <sz val="12"/>
      <color theme="9" tint="-0.499984740745262"/>
      <name val="Georgia"/>
      <family val="1"/>
    </font>
    <font>
      <b/>
      <sz val="14"/>
      <color theme="9" tint="-0.499984740745262"/>
      <name val="Georgia"/>
      <family val="1"/>
    </font>
    <font>
      <b/>
      <sz val="13"/>
      <color theme="9" tint="-0.499984740745262"/>
      <name val="Calibri"/>
      <family val="2"/>
      <scheme val="minor"/>
    </font>
    <font>
      <b/>
      <sz val="12"/>
      <name val="Georgia"/>
      <family val="1"/>
    </font>
    <font>
      <b/>
      <sz val="9"/>
      <name val="Georgia"/>
      <family val="1"/>
    </font>
    <font>
      <b/>
      <sz val="20"/>
      <color theme="0"/>
      <name val="Calibri"/>
      <family val="2"/>
      <scheme val="minor"/>
    </font>
    <font>
      <b/>
      <sz val="10"/>
      <color rgb="FFFF0000"/>
      <name val="Georgia"/>
      <family val="1"/>
    </font>
    <font>
      <b/>
      <sz val="11"/>
      <name val="Georgia"/>
      <family val="1"/>
    </font>
    <font>
      <b/>
      <sz val="12"/>
      <color rgb="FFFF0000"/>
      <name val="Georgia"/>
      <family val="1"/>
    </font>
    <font>
      <sz val="12"/>
      <name val="Georgia"/>
      <family val="1"/>
    </font>
    <font>
      <b/>
      <sz val="10"/>
      <name val="Georgia"/>
      <family val="1"/>
    </font>
    <font>
      <b/>
      <sz val="11"/>
      <color theme="1"/>
      <name val="Georgia"/>
      <family val="1"/>
    </font>
    <font>
      <b/>
      <i/>
      <sz val="13"/>
      <color theme="1"/>
      <name val="Calibri"/>
      <family val="2"/>
      <scheme val="minor"/>
    </font>
    <font>
      <b/>
      <i/>
      <sz val="13"/>
      <color theme="0"/>
      <name val="Calibri"/>
      <family val="2"/>
      <scheme val="minor"/>
    </font>
    <font>
      <b/>
      <i/>
      <sz val="26"/>
      <color rgb="FFF36A23"/>
      <name val="Arial Rounded MT Bold"/>
      <family val="2"/>
    </font>
    <font>
      <b/>
      <sz val="8"/>
      <color rgb="FFF36A23"/>
      <name val="Georgia"/>
      <family val="1"/>
    </font>
    <font>
      <b/>
      <sz val="13"/>
      <color rgb="FFF36A23"/>
      <name val="Calibri"/>
      <family val="2"/>
      <scheme val="minor"/>
    </font>
    <font>
      <b/>
      <sz val="14"/>
      <color rgb="FFF36A23"/>
      <name val="Georgia"/>
      <family val="1"/>
    </font>
    <font>
      <sz val="10"/>
      <color rgb="FFF36A23"/>
      <name val="Georgia"/>
      <family val="1"/>
    </font>
    <font>
      <b/>
      <sz val="12"/>
      <color rgb="FFF36A23"/>
      <name val="Georgia"/>
      <family val="1"/>
    </font>
    <font>
      <b/>
      <sz val="9"/>
      <color rgb="FFF36A23"/>
      <name val="Georgia"/>
      <family val="1"/>
    </font>
    <font>
      <b/>
      <sz val="10"/>
      <color rgb="FFF36A23"/>
      <name val="Georgia"/>
      <family val="1"/>
    </font>
    <font>
      <b/>
      <sz val="14"/>
      <color rgb="FFF36A23"/>
      <name val="Calibri"/>
      <family val="2"/>
      <scheme val="minor"/>
    </font>
    <font>
      <b/>
      <sz val="16"/>
      <color rgb="FFF36A23"/>
      <name val="Georgia"/>
      <family val="1"/>
    </font>
    <font>
      <sz val="10"/>
      <color rgb="FFFF0000"/>
      <name val="Georgia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E984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8C547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5">
    <xf numFmtId="0" fontId="0" fillId="0" borderId="0" xfId="0"/>
    <xf numFmtId="0" fontId="0" fillId="2" borderId="0" xfId="0" applyFill="1" applyProtection="1"/>
    <xf numFmtId="0" fontId="0" fillId="0" borderId="0" xfId="0" applyFill="1" applyBorder="1"/>
    <xf numFmtId="0" fontId="0" fillId="0" borderId="0" xfId="0" applyAlignment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0" fillId="0" borderId="0" xfId="0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0" xfId="0" applyFill="1" applyBorder="1"/>
    <xf numFmtId="0" fontId="0" fillId="2" borderId="0" xfId="0" applyFill="1"/>
    <xf numFmtId="0" fontId="2" fillId="2" borderId="0" xfId="0" applyFont="1" applyFill="1" applyAlignment="1"/>
    <xf numFmtId="0" fontId="6" fillId="2" borderId="0" xfId="0" applyFont="1" applyFill="1" applyBorder="1" applyAlignment="1" applyProtection="1">
      <alignment vertical="center" wrapText="1"/>
    </xf>
    <xf numFmtId="0" fontId="13" fillId="6" borderId="20" xfId="0" applyFont="1" applyFill="1" applyBorder="1" applyAlignment="1" applyProtection="1">
      <alignment horizontal="center" vertical="center"/>
      <protection locked="0"/>
    </xf>
    <xf numFmtId="0" fontId="11" fillId="4" borderId="9" xfId="0" applyFont="1" applyFill="1" applyBorder="1" applyAlignment="1" applyProtection="1">
      <alignment horizontal="right" vertical="center"/>
    </xf>
    <xf numFmtId="0" fontId="11" fillId="4" borderId="0" xfId="0" applyFont="1" applyFill="1" applyBorder="1" applyAlignment="1" applyProtection="1">
      <alignment horizontal="right" vertical="center"/>
    </xf>
    <xf numFmtId="0" fontId="14" fillId="4" borderId="0" xfId="0" applyFont="1" applyFill="1" applyBorder="1" applyAlignment="1" applyProtection="1">
      <alignment horizontal="right" vertical="center"/>
    </xf>
    <xf numFmtId="0" fontId="12" fillId="4" borderId="13" xfId="0" applyFont="1" applyFill="1" applyBorder="1" applyAlignment="1" applyProtection="1">
      <alignment horizontal="right" vertical="center"/>
    </xf>
    <xf numFmtId="0" fontId="14" fillId="4" borderId="13" xfId="0" applyFont="1" applyFill="1" applyBorder="1" applyAlignment="1" applyProtection="1">
      <alignment horizontal="right" vertical="center"/>
    </xf>
    <xf numFmtId="0" fontId="5" fillId="3" borderId="0" xfId="0" applyFont="1" applyFill="1" applyBorder="1" applyAlignment="1" applyProtection="1">
      <alignment vertical="center"/>
    </xf>
    <xf numFmtId="0" fontId="12" fillId="4" borderId="9" xfId="0" applyFont="1" applyFill="1" applyBorder="1" applyAlignment="1" applyProtection="1">
      <alignment vertical="center"/>
    </xf>
    <xf numFmtId="0" fontId="12" fillId="4" borderId="0" xfId="0" applyFont="1" applyFill="1" applyBorder="1" applyAlignment="1" applyProtection="1">
      <alignment vertical="center"/>
    </xf>
    <xf numFmtId="0" fontId="17" fillId="4" borderId="9" xfId="0" applyFont="1" applyFill="1" applyBorder="1" applyAlignment="1" applyProtection="1">
      <alignment horizontal="center" vertical="center"/>
    </xf>
    <xf numFmtId="0" fontId="17" fillId="4" borderId="0" xfId="0" applyFont="1" applyFill="1" applyBorder="1" applyAlignment="1" applyProtection="1">
      <alignment horizontal="center" vertical="center"/>
    </xf>
    <xf numFmtId="0" fontId="12" fillId="4" borderId="0" xfId="0" applyFont="1" applyFill="1" applyBorder="1" applyAlignment="1" applyProtection="1">
      <alignment horizontal="center" vertical="center"/>
    </xf>
    <xf numFmtId="44" fontId="16" fillId="4" borderId="0" xfId="0" applyNumberFormat="1" applyFont="1" applyFill="1" applyBorder="1" applyAlignment="1" applyProtection="1">
      <alignment horizontal="center" vertical="center"/>
    </xf>
    <xf numFmtId="0" fontId="12" fillId="4" borderId="0" xfId="0" applyFont="1" applyFill="1" applyBorder="1" applyAlignment="1" applyProtection="1">
      <alignment horizontal="right" vertical="center"/>
    </xf>
    <xf numFmtId="0" fontId="12" fillId="4" borderId="9" xfId="0" applyFont="1" applyFill="1" applyBorder="1" applyAlignment="1" applyProtection="1">
      <alignment horizontal="right" vertical="center"/>
    </xf>
    <xf numFmtId="0" fontId="5" fillId="4" borderId="9" xfId="0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vertical="center"/>
    </xf>
    <xf numFmtId="42" fontId="18" fillId="4" borderId="0" xfId="0" applyNumberFormat="1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vertical="center" wrapText="1"/>
    </xf>
    <xf numFmtId="0" fontId="23" fillId="4" borderId="0" xfId="0" applyFont="1" applyFill="1" applyBorder="1" applyAlignment="1" applyProtection="1">
      <alignment vertical="center" wrapText="1"/>
    </xf>
    <xf numFmtId="0" fontId="8" fillId="4" borderId="0" xfId="0" applyFont="1" applyFill="1" applyBorder="1" applyAlignment="1" applyProtection="1">
      <alignment vertical="center"/>
    </xf>
    <xf numFmtId="0" fontId="8" fillId="4" borderId="9" xfId="0" applyFont="1" applyFill="1" applyBorder="1" applyAlignment="1" applyProtection="1">
      <alignment vertical="center"/>
    </xf>
    <xf numFmtId="0" fontId="14" fillId="4" borderId="0" xfId="0" applyFont="1" applyFill="1" applyBorder="1" applyAlignment="1" applyProtection="1">
      <alignment vertical="center"/>
    </xf>
    <xf numFmtId="0" fontId="14" fillId="4" borderId="13" xfId="0" applyFont="1" applyFill="1" applyBorder="1" applyAlignment="1" applyProtection="1">
      <alignment vertical="center"/>
    </xf>
    <xf numFmtId="0" fontId="0" fillId="2" borderId="0" xfId="0" applyFill="1" applyAlignment="1" applyProtection="1"/>
    <xf numFmtId="0" fontId="14" fillId="4" borderId="0" xfId="0" applyFont="1" applyFill="1" applyBorder="1" applyAlignment="1" applyProtection="1">
      <alignment horizontal="center" vertical="center"/>
    </xf>
    <xf numFmtId="0" fontId="23" fillId="4" borderId="13" xfId="0" applyFont="1" applyFill="1" applyBorder="1" applyAlignment="1" applyProtection="1">
      <alignment horizontal="center" vertical="center"/>
    </xf>
    <xf numFmtId="0" fontId="23" fillId="4" borderId="0" xfId="0" applyFont="1" applyFill="1" applyBorder="1" applyAlignment="1" applyProtection="1">
      <alignment vertical="center"/>
    </xf>
    <xf numFmtId="0" fontId="7" fillId="4" borderId="9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44" fontId="27" fillId="4" borderId="0" xfId="0" applyNumberFormat="1" applyFont="1" applyFill="1" applyBorder="1" applyAlignment="1" applyProtection="1">
      <alignment vertical="center"/>
    </xf>
    <xf numFmtId="44" fontId="15" fillId="4" borderId="0" xfId="0" applyNumberFormat="1" applyFont="1" applyFill="1" applyBorder="1" applyAlignment="1" applyProtection="1">
      <alignment vertical="center"/>
      <protection locked="0"/>
    </xf>
    <xf numFmtId="0" fontId="29" fillId="4" borderId="13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right" vertical="center"/>
    </xf>
    <xf numFmtId="44" fontId="15" fillId="4" borderId="0" xfId="0" applyNumberFormat="1" applyFont="1" applyFill="1" applyBorder="1" applyAlignment="1" applyProtection="1">
      <protection locked="0"/>
    </xf>
    <xf numFmtId="0" fontId="16" fillId="4" borderId="0" xfId="0" applyFont="1" applyFill="1" applyBorder="1" applyAlignment="1" applyProtection="1">
      <alignment vertical="center" wrapText="1"/>
    </xf>
    <xf numFmtId="7" fontId="15" fillId="4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/>
    <xf numFmtId="0" fontId="10" fillId="4" borderId="0" xfId="0" applyFont="1" applyFill="1" applyBorder="1" applyAlignment="1" applyProtection="1">
      <alignment vertical="center"/>
      <protection locked="0"/>
    </xf>
    <xf numFmtId="7" fontId="15" fillId="4" borderId="0" xfId="0" applyNumberFormat="1" applyFont="1" applyFill="1" applyBorder="1" applyAlignment="1" applyProtection="1">
      <alignment vertical="center"/>
      <protection locked="0"/>
    </xf>
    <xf numFmtId="0" fontId="13" fillId="4" borderId="0" xfId="0" applyFont="1" applyFill="1" applyBorder="1" applyAlignment="1" applyProtection="1">
      <alignment vertical="center"/>
      <protection locked="0"/>
    </xf>
    <xf numFmtId="44" fontId="31" fillId="7" borderId="20" xfId="0" applyNumberFormat="1" applyFont="1" applyFill="1" applyBorder="1" applyAlignment="1" applyProtection="1">
      <alignment horizontal="center"/>
      <protection locked="0"/>
    </xf>
    <xf numFmtId="0" fontId="12" fillId="4" borderId="9" xfId="0" applyFont="1" applyFill="1" applyBorder="1" applyAlignment="1" applyProtection="1">
      <alignment horizontal="center" vertical="center" wrapText="1"/>
    </xf>
    <xf numFmtId="0" fontId="12" fillId="4" borderId="0" xfId="0" applyFont="1" applyFill="1" applyBorder="1" applyAlignment="1" applyProtection="1">
      <alignment horizontal="center" vertical="center" wrapText="1"/>
    </xf>
    <xf numFmtId="42" fontId="16" fillId="4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/>
    <xf numFmtId="0" fontId="7" fillId="4" borderId="14" xfId="0" applyFont="1" applyFill="1" applyBorder="1" applyAlignment="1" applyProtection="1">
      <alignment horizontal="center" vertical="center"/>
    </xf>
    <xf numFmtId="0" fontId="13" fillId="4" borderId="13" xfId="0" applyFont="1" applyFill="1" applyBorder="1" applyAlignment="1" applyProtection="1">
      <alignment horizontal="center" vertical="center"/>
      <protection locked="0"/>
    </xf>
    <xf numFmtId="0" fontId="12" fillId="4" borderId="8" xfId="0" applyFont="1" applyFill="1" applyBorder="1" applyAlignment="1" applyProtection="1">
      <alignment horizontal="right" vertical="center"/>
    </xf>
    <xf numFmtId="0" fontId="12" fillId="4" borderId="15" xfId="0" applyFont="1" applyFill="1" applyBorder="1" applyAlignment="1" applyProtection="1">
      <alignment horizontal="right" vertical="center"/>
    </xf>
    <xf numFmtId="0" fontId="5" fillId="4" borderId="9" xfId="0" applyFont="1" applyFill="1" applyBorder="1" applyAlignment="1" applyProtection="1">
      <alignment horizontal="right" vertical="center"/>
    </xf>
    <xf numFmtId="0" fontId="21" fillId="2" borderId="14" xfId="0" applyFont="1" applyFill="1" applyBorder="1" applyAlignment="1">
      <alignment horizontal="left" vertical="center"/>
    </xf>
    <xf numFmtId="0" fontId="5" fillId="4" borderId="13" xfId="0" applyFont="1" applyFill="1" applyBorder="1" applyAlignment="1" applyProtection="1">
      <alignment horizontal="right" vertical="center"/>
    </xf>
    <xf numFmtId="7" fontId="15" fillId="4" borderId="13" xfId="0" applyNumberFormat="1" applyFont="1" applyFill="1" applyBorder="1" applyAlignment="1" applyProtection="1">
      <alignment horizontal="center" vertical="center"/>
      <protection locked="0"/>
    </xf>
    <xf numFmtId="167" fontId="15" fillId="4" borderId="13" xfId="0" applyNumberFormat="1" applyFont="1" applyFill="1" applyBorder="1" applyAlignment="1" applyProtection="1">
      <alignment horizontal="center" vertical="center"/>
      <protection locked="0"/>
    </xf>
    <xf numFmtId="42" fontId="15" fillId="4" borderId="13" xfId="0" applyNumberFormat="1" applyFont="1" applyFill="1" applyBorder="1" applyAlignment="1" applyProtection="1">
      <alignment horizontal="center" vertical="center"/>
      <protection locked="0"/>
    </xf>
    <xf numFmtId="42" fontId="16" fillId="4" borderId="13" xfId="0" applyNumberFormat="1" applyFont="1" applyFill="1" applyBorder="1" applyAlignment="1" applyProtection="1">
      <alignment horizontal="center" vertical="center"/>
      <protection locked="0"/>
    </xf>
    <xf numFmtId="0" fontId="25" fillId="4" borderId="13" xfId="0" applyFont="1" applyFill="1" applyBorder="1" applyAlignment="1" applyProtection="1">
      <alignment horizontal="center" vertical="center"/>
    </xf>
    <xf numFmtId="44" fontId="16" fillId="4" borderId="13" xfId="0" applyNumberFormat="1" applyFont="1" applyFill="1" applyBorder="1" applyAlignment="1" applyProtection="1">
      <alignment horizontal="center" vertical="center"/>
    </xf>
    <xf numFmtId="0" fontId="2" fillId="4" borderId="13" xfId="0" applyFont="1" applyFill="1" applyBorder="1" applyAlignment="1"/>
    <xf numFmtId="44" fontId="15" fillId="4" borderId="13" xfId="0" applyNumberFormat="1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vertical="center"/>
    </xf>
    <xf numFmtId="0" fontId="5" fillId="4" borderId="13" xfId="0" applyFont="1" applyFill="1" applyBorder="1" applyAlignment="1" applyProtection="1">
      <alignment vertical="center"/>
    </xf>
    <xf numFmtId="44" fontId="19" fillId="4" borderId="13" xfId="0" applyNumberFormat="1" applyFont="1" applyFill="1" applyBorder="1" applyAlignment="1" applyProtection="1">
      <alignment horizontal="center" vertical="center"/>
      <protection locked="0"/>
    </xf>
    <xf numFmtId="42" fontId="18" fillId="4" borderId="13" xfId="0" applyNumberFormat="1" applyFont="1" applyFill="1" applyBorder="1" applyAlignment="1" applyProtection="1">
      <alignment horizontal="center" vertical="center"/>
    </xf>
    <xf numFmtId="0" fontId="8" fillId="4" borderId="13" xfId="0" applyFont="1" applyFill="1" applyBorder="1" applyAlignment="1" applyProtection="1">
      <alignment vertical="center" wrapText="1"/>
    </xf>
    <xf numFmtId="0" fontId="12" fillId="4" borderId="13" xfId="0" applyFont="1" applyFill="1" applyBorder="1" applyAlignment="1" applyProtection="1">
      <alignment vertical="center" wrapText="1"/>
    </xf>
    <xf numFmtId="0" fontId="16" fillId="4" borderId="13" xfId="0" applyFont="1" applyFill="1" applyBorder="1" applyAlignment="1" applyProtection="1">
      <alignment vertical="center" wrapText="1"/>
    </xf>
    <xf numFmtId="0" fontId="27" fillId="4" borderId="0" xfId="0" applyFont="1" applyFill="1" applyBorder="1" applyAlignment="1" applyProtection="1"/>
    <xf numFmtId="14" fontId="2" fillId="2" borderId="0" xfId="0" applyNumberFormat="1" applyFont="1" applyFill="1" applyAlignment="1"/>
    <xf numFmtId="7" fontId="27" fillId="4" borderId="0" xfId="0" applyNumberFormat="1" applyFont="1" applyFill="1" applyBorder="1" applyAlignment="1" applyProtection="1">
      <alignment vertical="center"/>
      <protection locked="0"/>
    </xf>
    <xf numFmtId="44" fontId="36" fillId="7" borderId="20" xfId="0" applyNumberFormat="1" applyFont="1" applyFill="1" applyBorder="1" applyAlignment="1" applyProtection="1">
      <protection locked="0"/>
    </xf>
    <xf numFmtId="44" fontId="36" fillId="7" borderId="20" xfId="0" applyNumberFormat="1" applyFont="1" applyFill="1" applyBorder="1" applyAlignment="1" applyProtection="1">
      <alignment horizontal="center"/>
      <protection locked="0"/>
    </xf>
    <xf numFmtId="166" fontId="19" fillId="4" borderId="0" xfId="0" applyNumberFormat="1" applyFont="1" applyFill="1" applyBorder="1" applyAlignment="1" applyProtection="1">
      <alignment vertical="center"/>
      <protection locked="0"/>
    </xf>
    <xf numFmtId="44" fontId="19" fillId="4" borderId="0" xfId="0" applyNumberFormat="1" applyFont="1" applyFill="1" applyBorder="1" applyAlignment="1" applyProtection="1">
      <alignment vertical="center"/>
      <protection locked="0"/>
    </xf>
    <xf numFmtId="44" fontId="19" fillId="4" borderId="16" xfId="0" applyNumberFormat="1" applyFont="1" applyFill="1" applyBorder="1" applyAlignment="1" applyProtection="1">
      <alignment vertical="center"/>
      <protection locked="0"/>
    </xf>
    <xf numFmtId="44" fontId="26" fillId="7" borderId="20" xfId="0" applyNumberFormat="1" applyFont="1" applyFill="1" applyBorder="1" applyAlignment="1" applyProtection="1">
      <protection locked="0"/>
    </xf>
    <xf numFmtId="0" fontId="23" fillId="4" borderId="0" xfId="0" applyFont="1" applyFill="1" applyBorder="1" applyAlignment="1" applyProtection="1"/>
    <xf numFmtId="44" fontId="26" fillId="4" borderId="0" xfId="0" applyNumberFormat="1" applyFont="1" applyFill="1" applyBorder="1" applyAlignment="1" applyProtection="1">
      <protection locked="0"/>
    </xf>
    <xf numFmtId="0" fontId="23" fillId="4" borderId="0" xfId="0" applyFont="1" applyFill="1" applyBorder="1" applyAlignment="1" applyProtection="1">
      <alignment horizontal="right" vertical="center"/>
    </xf>
    <xf numFmtId="44" fontId="15" fillId="4" borderId="0" xfId="0" applyNumberFormat="1" applyFont="1" applyFill="1" applyBorder="1" applyAlignment="1" applyProtection="1">
      <alignment horizontal="center"/>
      <protection locked="0"/>
    </xf>
    <xf numFmtId="0" fontId="23" fillId="4" borderId="9" xfId="0" applyFont="1" applyFill="1" applyBorder="1" applyAlignment="1" applyProtection="1">
      <alignment horizontal="right"/>
    </xf>
    <xf numFmtId="0" fontId="23" fillId="4" borderId="0" xfId="0" applyFont="1" applyFill="1" applyBorder="1" applyAlignment="1" applyProtection="1">
      <alignment horizontal="right"/>
    </xf>
    <xf numFmtId="44" fontId="15" fillId="4" borderId="0" xfId="0" applyNumberFormat="1" applyFont="1" applyFill="1" applyBorder="1" applyAlignment="1" applyProtection="1">
      <alignment horizontal="center" vertical="center"/>
      <protection locked="0"/>
    </xf>
    <xf numFmtId="0" fontId="26" fillId="4" borderId="9" xfId="0" applyFont="1" applyFill="1" applyBorder="1" applyAlignment="1" applyProtection="1">
      <alignment horizontal="center" vertical="center"/>
    </xf>
    <xf numFmtId="0" fontId="26" fillId="4" borderId="0" xfId="0" applyFont="1" applyFill="1" applyBorder="1" applyAlignment="1" applyProtection="1">
      <alignment horizontal="center" vertical="center"/>
    </xf>
    <xf numFmtId="0" fontId="22" fillId="4" borderId="9" xfId="0" applyFont="1" applyFill="1" applyBorder="1" applyAlignment="1" applyProtection="1">
      <alignment horizontal="right" vertical="center"/>
    </xf>
    <xf numFmtId="0" fontId="22" fillId="4" borderId="0" xfId="0" applyFont="1" applyFill="1" applyBorder="1" applyAlignment="1" applyProtection="1">
      <alignment horizontal="right" vertical="center"/>
    </xf>
    <xf numFmtId="9" fontId="0" fillId="0" borderId="0" xfId="0" applyNumberFormat="1"/>
    <xf numFmtId="0" fontId="10" fillId="8" borderId="20" xfId="0" applyFont="1" applyFill="1" applyBorder="1" applyAlignment="1" applyProtection="1">
      <alignment horizontal="center"/>
    </xf>
    <xf numFmtId="9" fontId="37" fillId="8" borderId="20" xfId="0" applyNumberFormat="1" applyFont="1" applyFill="1" applyBorder="1" applyAlignment="1" applyProtection="1">
      <alignment horizontal="center"/>
      <protection locked="0"/>
    </xf>
    <xf numFmtId="0" fontId="23" fillId="4" borderId="0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right"/>
    </xf>
    <xf numFmtId="0" fontId="23" fillId="4" borderId="0" xfId="0" applyFont="1" applyFill="1" applyBorder="1" applyAlignment="1" applyProtection="1">
      <alignment horizontal="right"/>
    </xf>
    <xf numFmtId="44" fontId="15" fillId="4" borderId="0" xfId="0" applyNumberFormat="1" applyFont="1" applyFill="1" applyBorder="1" applyAlignment="1" applyProtection="1">
      <alignment horizontal="center" vertical="center"/>
      <protection locked="0"/>
    </xf>
    <xf numFmtId="44" fontId="15" fillId="4" borderId="26" xfId="0" applyNumberFormat="1" applyFont="1" applyFill="1" applyBorder="1" applyAlignment="1" applyProtection="1">
      <protection locked="0"/>
    </xf>
    <xf numFmtId="44" fontId="15" fillId="4" borderId="13" xfId="0" applyNumberFormat="1" applyFont="1" applyFill="1" applyBorder="1" applyAlignment="1" applyProtection="1">
      <alignment vertical="center"/>
      <protection locked="0"/>
    </xf>
    <xf numFmtId="44" fontId="26" fillId="4" borderId="26" xfId="0" applyNumberFormat="1" applyFont="1" applyFill="1" applyBorder="1" applyAlignment="1" applyProtection="1">
      <protection locked="0"/>
    </xf>
    <xf numFmtId="44" fontId="15" fillId="7" borderId="20" xfId="0" applyNumberFormat="1" applyFont="1" applyFill="1" applyBorder="1" applyAlignment="1" applyProtection="1">
      <alignment horizontal="center"/>
      <protection locked="0"/>
    </xf>
    <xf numFmtId="44" fontId="37" fillId="7" borderId="20" xfId="0" applyNumberFormat="1" applyFont="1" applyFill="1" applyBorder="1" applyAlignment="1" applyProtection="1">
      <alignment horizontal="center"/>
      <protection locked="0"/>
    </xf>
    <xf numFmtId="44" fontId="15" fillId="4" borderId="0" xfId="0" applyNumberFormat="1" applyFont="1" applyFill="1" applyBorder="1" applyAlignment="1" applyProtection="1">
      <alignment horizontal="center" vertical="center"/>
      <protection locked="0"/>
    </xf>
    <xf numFmtId="0" fontId="10" fillId="6" borderId="20" xfId="0" applyFont="1" applyFill="1" applyBorder="1" applyAlignment="1" applyProtection="1">
      <alignment horizontal="center" vertical="center"/>
    </xf>
    <xf numFmtId="7" fontId="27" fillId="7" borderId="30" xfId="0" applyNumberFormat="1" applyFont="1" applyFill="1" applyBorder="1" applyAlignment="1" applyProtection="1">
      <alignment horizontal="center" vertical="center"/>
      <protection locked="0"/>
    </xf>
    <xf numFmtId="44" fontId="25" fillId="7" borderId="20" xfId="0" applyNumberFormat="1" applyFont="1" applyFill="1" applyBorder="1" applyAlignment="1" applyProtection="1"/>
    <xf numFmtId="0" fontId="0" fillId="9" borderId="0" xfId="0" applyFill="1" applyAlignment="1">
      <alignment horizontal="center"/>
    </xf>
    <xf numFmtId="0" fontId="38" fillId="7" borderId="20" xfId="0" applyFont="1" applyFill="1" applyBorder="1" applyAlignment="1" applyProtection="1">
      <alignment horizontal="center"/>
      <protection locked="0"/>
    </xf>
    <xf numFmtId="0" fontId="23" fillId="4" borderId="0" xfId="0" applyFont="1" applyFill="1" applyBorder="1" applyAlignment="1" applyProtection="1">
      <alignment horizontal="right" vertical="center"/>
    </xf>
    <xf numFmtId="44" fontId="22" fillId="4" borderId="0" xfId="0" applyNumberFormat="1" applyFont="1" applyFill="1" applyBorder="1" applyAlignment="1" applyProtection="1">
      <alignment horizontal="center" vertical="center"/>
      <protection locked="0"/>
    </xf>
    <xf numFmtId="168" fontId="0" fillId="0" borderId="0" xfId="0" applyNumberFormat="1"/>
    <xf numFmtId="0" fontId="0" fillId="0" borderId="0" xfId="0" applyAlignment="1">
      <alignment horizontal="center"/>
    </xf>
    <xf numFmtId="169" fontId="37" fillId="7" borderId="20" xfId="0" applyNumberFormat="1" applyFont="1" applyFill="1" applyBorder="1" applyAlignment="1" applyProtection="1">
      <alignment horizontal="center" vertical="center"/>
      <protection locked="0"/>
    </xf>
    <xf numFmtId="44" fontId="37" fillId="4" borderId="0" xfId="0" applyNumberFormat="1" applyFont="1" applyFill="1" applyBorder="1" applyAlignment="1" applyProtection="1">
      <alignment horizontal="center"/>
      <protection locked="0"/>
    </xf>
    <xf numFmtId="0" fontId="7" fillId="10" borderId="5" xfId="0" applyFont="1" applyFill="1" applyBorder="1" applyAlignment="1" applyProtection="1">
      <alignment horizontal="center" vertical="center"/>
    </xf>
    <xf numFmtId="0" fontId="43" fillId="4" borderId="9" xfId="0" applyFont="1" applyFill="1" applyBorder="1" applyAlignment="1" applyProtection="1">
      <alignment vertical="center"/>
    </xf>
    <xf numFmtId="44" fontId="45" fillId="4" borderId="0" xfId="0" applyNumberFormat="1" applyFont="1" applyFill="1" applyBorder="1" applyAlignment="1" applyProtection="1">
      <protection locked="0"/>
    </xf>
    <xf numFmtId="44" fontId="45" fillId="4" borderId="13" xfId="0" applyNumberFormat="1" applyFont="1" applyFill="1" applyBorder="1" applyAlignment="1" applyProtection="1">
      <alignment horizontal="center" vertical="center"/>
      <protection locked="0"/>
    </xf>
    <xf numFmtId="0" fontId="42" fillId="4" borderId="0" xfId="0" applyFont="1" applyFill="1" applyBorder="1" applyAlignment="1" applyProtection="1">
      <alignment horizontal="right"/>
    </xf>
    <xf numFmtId="0" fontId="42" fillId="4" borderId="9" xfId="0" applyFont="1" applyFill="1" applyBorder="1" applyAlignment="1" applyProtection="1">
      <alignment horizontal="right"/>
    </xf>
    <xf numFmtId="0" fontId="42" fillId="4" borderId="0" xfId="0" applyFont="1" applyFill="1" applyBorder="1" applyAlignment="1" applyProtection="1">
      <alignment horizontal="right" vertical="center"/>
    </xf>
    <xf numFmtId="44" fontId="42" fillId="4" borderId="0" xfId="0" applyNumberFormat="1" applyFont="1" applyFill="1" applyBorder="1" applyAlignment="1" applyProtection="1">
      <alignment horizontal="right" vertical="center"/>
      <protection locked="0"/>
    </xf>
    <xf numFmtId="0" fontId="47" fillId="4" borderId="0" xfId="0" applyFont="1" applyFill="1" applyBorder="1" applyAlignment="1" applyProtection="1">
      <alignment horizontal="right"/>
    </xf>
    <xf numFmtId="0" fontId="48" fillId="4" borderId="0" xfId="0" applyFont="1" applyFill="1" applyBorder="1" applyAlignment="1" applyProtection="1">
      <alignment horizontal="center" vertical="center"/>
    </xf>
    <xf numFmtId="0" fontId="48" fillId="4" borderId="0" xfId="0" applyFont="1" applyFill="1" applyBorder="1" applyAlignment="1" applyProtection="1">
      <alignment horizontal="right" vertical="center"/>
    </xf>
    <xf numFmtId="0" fontId="51" fillId="4" borderId="0" xfId="0" applyFont="1" applyFill="1" applyBorder="1" applyAlignment="1" applyProtection="1">
      <alignment vertical="center" wrapText="1"/>
    </xf>
    <xf numFmtId="0" fontId="30" fillId="4" borderId="9" xfId="0" applyFont="1" applyFill="1" applyBorder="1" applyAlignment="1" applyProtection="1">
      <alignment horizontal="center" vertical="center" wrapText="1"/>
    </xf>
    <xf numFmtId="0" fontId="30" fillId="4" borderId="0" xfId="0" applyFont="1" applyFill="1" applyBorder="1" applyAlignment="1" applyProtection="1">
      <alignment horizontal="center" vertical="center" wrapText="1"/>
    </xf>
    <xf numFmtId="0" fontId="30" fillId="4" borderId="13" xfId="0" applyFont="1" applyFill="1" applyBorder="1" applyAlignment="1" applyProtection="1">
      <alignment horizontal="center" vertical="center" wrapText="1"/>
    </xf>
    <xf numFmtId="0" fontId="30" fillId="4" borderId="7" xfId="0" applyFont="1" applyFill="1" applyBorder="1" applyAlignment="1" applyProtection="1">
      <alignment horizontal="center" vertical="center" wrapText="1"/>
    </xf>
    <xf numFmtId="0" fontId="30" fillId="4" borderId="8" xfId="0" applyFont="1" applyFill="1" applyBorder="1" applyAlignment="1" applyProtection="1">
      <alignment horizontal="center" vertical="center" wrapText="1"/>
    </xf>
    <xf numFmtId="0" fontId="30" fillId="4" borderId="15" xfId="0" applyFont="1" applyFill="1" applyBorder="1" applyAlignment="1" applyProtection="1">
      <alignment horizontal="center" vertical="center" wrapText="1"/>
    </xf>
    <xf numFmtId="0" fontId="48" fillId="4" borderId="26" xfId="0" applyFont="1" applyFill="1" applyBorder="1" applyAlignment="1" applyProtection="1">
      <alignment horizontal="right" vertical="center"/>
    </xf>
    <xf numFmtId="0" fontId="48" fillId="4" borderId="0" xfId="0" applyFont="1" applyFill="1" applyBorder="1" applyAlignment="1" applyProtection="1">
      <alignment horizontal="right" vertical="center"/>
    </xf>
    <xf numFmtId="0" fontId="42" fillId="4" borderId="0" xfId="0" applyFont="1" applyFill="1" applyBorder="1" applyAlignment="1" applyProtection="1">
      <alignment horizontal="right" vertical="center"/>
    </xf>
    <xf numFmtId="0" fontId="42" fillId="4" borderId="18" xfId="0" applyFont="1" applyFill="1" applyBorder="1" applyAlignment="1" applyProtection="1">
      <alignment horizontal="right" vertical="center"/>
    </xf>
    <xf numFmtId="44" fontId="19" fillId="7" borderId="21" xfId="0" applyNumberFormat="1" applyFont="1" applyFill="1" applyBorder="1" applyAlignment="1" applyProtection="1">
      <alignment horizontal="center" vertical="center"/>
      <protection locked="0"/>
    </xf>
    <xf numFmtId="44" fontId="19" fillId="7" borderId="23" xfId="0" applyNumberFormat="1" applyFont="1" applyFill="1" applyBorder="1" applyAlignment="1" applyProtection="1">
      <alignment horizontal="center" vertical="center"/>
      <protection locked="0"/>
    </xf>
    <xf numFmtId="166" fontId="19" fillId="7" borderId="21" xfId="0" applyNumberFormat="1" applyFont="1" applyFill="1" applyBorder="1" applyAlignment="1" applyProtection="1">
      <alignment horizontal="center" vertical="center"/>
      <protection locked="0"/>
    </xf>
    <xf numFmtId="166" fontId="19" fillId="7" borderId="23" xfId="0" applyNumberFormat="1" applyFont="1" applyFill="1" applyBorder="1" applyAlignment="1" applyProtection="1">
      <alignment horizontal="center" vertical="center"/>
      <protection locked="0"/>
    </xf>
    <xf numFmtId="0" fontId="39" fillId="2" borderId="6" xfId="0" applyFont="1" applyFill="1" applyBorder="1" applyAlignment="1" applyProtection="1">
      <alignment horizontal="left" vertical="top" wrapText="1"/>
    </xf>
    <xf numFmtId="0" fontId="40" fillId="2" borderId="4" xfId="0" applyFont="1" applyFill="1" applyBorder="1" applyAlignment="1" applyProtection="1">
      <alignment horizontal="left" vertical="top" wrapText="1"/>
    </xf>
    <xf numFmtId="0" fontId="40" fillId="2" borderId="5" xfId="0" applyFont="1" applyFill="1" applyBorder="1" applyAlignment="1" applyProtection="1">
      <alignment horizontal="left" vertical="top" wrapText="1"/>
    </xf>
    <xf numFmtId="0" fontId="42" fillId="4" borderId="9" xfId="0" applyFont="1" applyFill="1" applyBorder="1" applyAlignment="1" applyProtection="1">
      <alignment horizontal="right" vertical="center" wrapText="1"/>
    </xf>
    <xf numFmtId="0" fontId="42" fillId="4" borderId="0" xfId="0" applyFont="1" applyFill="1" applyBorder="1" applyAlignment="1" applyProtection="1">
      <alignment horizontal="right" vertical="center" wrapText="1"/>
    </xf>
    <xf numFmtId="0" fontId="34" fillId="4" borderId="0" xfId="0" applyFont="1" applyFill="1" applyBorder="1" applyAlignment="1" applyProtection="1">
      <alignment horizontal="center" vertical="center" wrapText="1"/>
    </xf>
    <xf numFmtId="0" fontId="32" fillId="10" borderId="6" xfId="0" applyFont="1" applyFill="1" applyBorder="1" applyAlignment="1" applyProtection="1">
      <alignment horizontal="center" vertical="center"/>
    </xf>
    <xf numFmtId="0" fontId="32" fillId="10" borderId="4" xfId="0" applyFont="1" applyFill="1" applyBorder="1" applyAlignment="1" applyProtection="1">
      <alignment horizontal="center" vertical="center"/>
    </xf>
    <xf numFmtId="0" fontId="32" fillId="10" borderId="5" xfId="0" applyFont="1" applyFill="1" applyBorder="1" applyAlignment="1" applyProtection="1">
      <alignment horizontal="center" vertical="center"/>
    </xf>
    <xf numFmtId="0" fontId="42" fillId="4" borderId="9" xfId="0" applyFont="1" applyFill="1" applyBorder="1" applyAlignment="1" applyProtection="1">
      <alignment horizontal="right" vertical="center"/>
    </xf>
    <xf numFmtId="165" fontId="30" fillId="7" borderId="21" xfId="0" applyNumberFormat="1" applyFont="1" applyFill="1" applyBorder="1" applyAlignment="1" applyProtection="1">
      <alignment horizontal="center" vertical="center"/>
      <protection locked="0"/>
    </xf>
    <xf numFmtId="165" fontId="30" fillId="7" borderId="23" xfId="0" applyNumberFormat="1" applyFont="1" applyFill="1" applyBorder="1" applyAlignment="1" applyProtection="1">
      <alignment horizontal="center" vertical="center"/>
      <protection locked="0"/>
    </xf>
    <xf numFmtId="3" fontId="37" fillId="7" borderId="24" xfId="0" applyNumberFormat="1" applyFont="1" applyFill="1" applyBorder="1" applyAlignment="1" applyProtection="1">
      <alignment horizontal="center" vertical="center"/>
    </xf>
    <xf numFmtId="3" fontId="37" fillId="7" borderId="17" xfId="0" applyNumberFormat="1" applyFont="1" applyFill="1" applyBorder="1" applyAlignment="1" applyProtection="1">
      <alignment horizontal="center" vertical="center"/>
    </xf>
    <xf numFmtId="3" fontId="34" fillId="7" borderId="24" xfId="0" applyNumberFormat="1" applyFont="1" applyFill="1" applyBorder="1" applyAlignment="1" applyProtection="1">
      <alignment horizontal="center" vertical="center"/>
      <protection locked="0"/>
    </xf>
    <xf numFmtId="3" fontId="34" fillId="7" borderId="17" xfId="0" applyNumberFormat="1" applyFont="1" applyFill="1" applyBorder="1" applyAlignment="1" applyProtection="1">
      <alignment horizontal="center" vertical="center"/>
      <protection locked="0"/>
    </xf>
    <xf numFmtId="0" fontId="50" fillId="4" borderId="0" xfId="0" applyFont="1" applyFill="1" applyBorder="1" applyAlignment="1" applyProtection="1">
      <alignment horizontal="center" vertical="center" wrapText="1"/>
    </xf>
    <xf numFmtId="164" fontId="20" fillId="7" borderId="24" xfId="0" applyNumberFormat="1" applyFont="1" applyFill="1" applyBorder="1" applyAlignment="1" applyProtection="1">
      <alignment horizontal="center" vertical="center"/>
      <protection locked="0"/>
    </xf>
    <xf numFmtId="164" fontId="20" fillId="7" borderId="17" xfId="0" applyNumberFormat="1" applyFont="1" applyFill="1" applyBorder="1" applyAlignment="1" applyProtection="1">
      <alignment horizontal="center" vertical="center"/>
      <protection locked="0"/>
    </xf>
    <xf numFmtId="0" fontId="37" fillId="7" borderId="21" xfId="0" applyFont="1" applyFill="1" applyBorder="1" applyAlignment="1" applyProtection="1">
      <alignment horizontal="center" vertical="center"/>
      <protection locked="0"/>
    </xf>
    <xf numFmtId="0" fontId="37" fillId="7" borderId="23" xfId="0" applyFont="1" applyFill="1" applyBorder="1" applyAlignment="1" applyProtection="1">
      <alignment horizontal="center" vertical="center"/>
      <protection locked="0"/>
    </xf>
    <xf numFmtId="0" fontId="48" fillId="4" borderId="9" xfId="0" applyFont="1" applyFill="1" applyBorder="1" applyAlignment="1" applyProtection="1">
      <alignment horizontal="right" vertical="center"/>
    </xf>
    <xf numFmtId="0" fontId="24" fillId="4" borderId="9" xfId="0" applyFont="1" applyFill="1" applyBorder="1" applyAlignment="1" applyProtection="1">
      <alignment horizontal="left" vertical="center" wrapText="1"/>
    </xf>
    <xf numFmtId="0" fontId="24" fillId="4" borderId="0" xfId="0" applyFont="1" applyFill="1" applyBorder="1" applyAlignment="1" applyProtection="1">
      <alignment horizontal="left" vertical="center" wrapText="1"/>
    </xf>
    <xf numFmtId="0" fontId="24" fillId="4" borderId="19" xfId="0" applyFont="1" applyFill="1" applyBorder="1" applyAlignment="1" applyProtection="1">
      <alignment horizontal="left" vertical="center" wrapText="1"/>
    </xf>
    <xf numFmtId="0" fontId="42" fillId="4" borderId="9" xfId="0" applyFont="1" applyFill="1" applyBorder="1" applyAlignment="1" applyProtection="1">
      <alignment horizontal="right"/>
    </xf>
    <xf numFmtId="0" fontId="42" fillId="4" borderId="0" xfId="0" applyFont="1" applyFill="1" applyBorder="1" applyAlignment="1" applyProtection="1">
      <alignment horizontal="right"/>
    </xf>
    <xf numFmtId="0" fontId="23" fillId="4" borderId="0" xfId="0" applyFont="1" applyFill="1" applyBorder="1" applyAlignment="1" applyProtection="1">
      <alignment horizontal="center" vertical="center"/>
    </xf>
    <xf numFmtId="0" fontId="23" fillId="4" borderId="9" xfId="0" applyFont="1" applyFill="1" applyBorder="1" applyAlignment="1" applyProtection="1">
      <alignment horizontal="right"/>
    </xf>
    <xf numFmtId="0" fontId="23" fillId="4" borderId="0" xfId="0" applyFont="1" applyFill="1" applyBorder="1" applyAlignment="1" applyProtection="1">
      <alignment horizontal="right"/>
    </xf>
    <xf numFmtId="7" fontId="15" fillId="7" borderId="21" xfId="0" applyNumberFormat="1" applyFont="1" applyFill="1" applyBorder="1" applyAlignment="1" applyProtection="1">
      <alignment horizontal="center" vertical="center"/>
      <protection locked="0"/>
    </xf>
    <xf numFmtId="7" fontId="15" fillId="7" borderId="22" xfId="0" applyNumberFormat="1" applyFont="1" applyFill="1" applyBorder="1" applyAlignment="1" applyProtection="1">
      <alignment horizontal="center" vertical="center"/>
      <protection locked="0"/>
    </xf>
    <xf numFmtId="0" fontId="28" fillId="4" borderId="9" xfId="0" applyFont="1" applyFill="1" applyBorder="1" applyAlignment="1" applyProtection="1">
      <alignment horizontal="center" vertical="center"/>
    </xf>
    <xf numFmtId="0" fontId="28" fillId="4" borderId="0" xfId="0" applyFont="1" applyFill="1" applyBorder="1" applyAlignment="1" applyProtection="1">
      <alignment horizontal="center" vertical="center"/>
    </xf>
    <xf numFmtId="14" fontId="15" fillId="7" borderId="21" xfId="0" applyNumberFormat="1" applyFont="1" applyFill="1" applyBorder="1" applyAlignment="1" applyProtection="1">
      <alignment horizontal="center" vertical="center"/>
      <protection locked="0"/>
    </xf>
    <xf numFmtId="7" fontId="15" fillId="7" borderId="23" xfId="0" applyNumberFormat="1" applyFont="1" applyFill="1" applyBorder="1" applyAlignment="1" applyProtection="1">
      <alignment horizontal="center" vertical="center"/>
      <protection locked="0"/>
    </xf>
    <xf numFmtId="0" fontId="49" fillId="4" borderId="0" xfId="0" applyFont="1" applyFill="1" applyBorder="1" applyAlignment="1" applyProtection="1">
      <alignment horizontal="center" vertical="center"/>
    </xf>
    <xf numFmtId="0" fontId="10" fillId="6" borderId="25" xfId="0" applyFont="1" applyFill="1" applyBorder="1" applyAlignment="1" applyProtection="1">
      <alignment horizontal="center" vertical="center"/>
      <protection locked="0"/>
    </xf>
    <xf numFmtId="0" fontId="10" fillId="6" borderId="27" xfId="0" applyFont="1" applyFill="1" applyBorder="1" applyAlignment="1" applyProtection="1">
      <alignment horizontal="center" vertical="center"/>
      <protection locked="0"/>
    </xf>
    <xf numFmtId="0" fontId="10" fillId="6" borderId="21" xfId="0" applyFont="1" applyFill="1" applyBorder="1" applyAlignment="1" applyProtection="1">
      <alignment horizontal="center" vertical="center"/>
      <protection locked="0"/>
    </xf>
    <xf numFmtId="0" fontId="10" fillId="6" borderId="22" xfId="0" applyFont="1" applyFill="1" applyBorder="1" applyAlignment="1" applyProtection="1">
      <alignment horizontal="center" vertical="center"/>
      <protection locked="0"/>
    </xf>
    <xf numFmtId="0" fontId="23" fillId="4" borderId="9" xfId="0" applyFont="1" applyFill="1" applyBorder="1" applyAlignment="1" applyProtection="1">
      <alignment horizontal="center" vertical="center"/>
    </xf>
    <xf numFmtId="0" fontId="4" fillId="6" borderId="21" xfId="1" applyFill="1" applyBorder="1" applyAlignment="1" applyProtection="1">
      <alignment horizontal="center" vertical="center"/>
      <protection locked="0"/>
    </xf>
    <xf numFmtId="0" fontId="4" fillId="6" borderId="22" xfId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right" vertical="center"/>
    </xf>
    <xf numFmtId="0" fontId="23" fillId="4" borderId="0" xfId="0" applyFont="1" applyFill="1" applyBorder="1" applyAlignment="1" applyProtection="1">
      <alignment horizontal="right" vertical="center"/>
    </xf>
    <xf numFmtId="0" fontId="23" fillId="4" borderId="18" xfId="0" applyFont="1" applyFill="1" applyBorder="1" applyAlignment="1" applyProtection="1">
      <alignment horizontal="right" vertical="center"/>
    </xf>
    <xf numFmtId="0" fontId="23" fillId="4" borderId="28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29" xfId="0" applyFont="1" applyFill="1" applyBorder="1" applyAlignment="1" applyProtection="1">
      <alignment horizontal="right" vertical="center"/>
    </xf>
    <xf numFmtId="0" fontId="41" fillId="2" borderId="10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/>
    </xf>
    <xf numFmtId="167" fontId="15" fillId="4" borderId="0" xfId="0" applyNumberFormat="1" applyFont="1" applyFill="1" applyBorder="1" applyAlignment="1" applyProtection="1">
      <alignment horizontal="center" vertical="center"/>
      <protection locked="0"/>
    </xf>
    <xf numFmtId="42" fontId="15" fillId="4" borderId="0" xfId="0" applyNumberFormat="1" applyFont="1" applyFill="1" applyBorder="1" applyAlignment="1" applyProtection="1">
      <alignment horizontal="center" vertical="center"/>
      <protection locked="0"/>
    </xf>
    <xf numFmtId="0" fontId="7" fillId="4" borderId="10" xfId="0" applyFont="1" applyFill="1" applyBorder="1" applyAlignment="1" applyProtection="1">
      <alignment horizontal="center" vertical="center"/>
    </xf>
    <xf numFmtId="0" fontId="7" fillId="4" borderId="11" xfId="0" applyFont="1" applyFill="1" applyBorder="1" applyAlignment="1" applyProtection="1">
      <alignment horizontal="center" vertical="center"/>
    </xf>
    <xf numFmtId="0" fontId="26" fillId="4" borderId="9" xfId="0" applyFont="1" applyFill="1" applyBorder="1" applyAlignment="1" applyProtection="1">
      <alignment horizontal="center" vertical="center"/>
    </xf>
    <xf numFmtId="0" fontId="26" fillId="4" borderId="0" xfId="0" applyFont="1" applyFill="1" applyBorder="1" applyAlignment="1" applyProtection="1">
      <alignment horizontal="center" vertical="center"/>
    </xf>
    <xf numFmtId="0" fontId="47" fillId="4" borderId="9" xfId="0" applyFont="1" applyFill="1" applyBorder="1" applyAlignment="1" applyProtection="1">
      <alignment horizontal="right" vertical="center"/>
    </xf>
    <xf numFmtId="0" fontId="47" fillId="4" borderId="0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2" fillId="4" borderId="0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center" vertical="center"/>
    </xf>
    <xf numFmtId="0" fontId="38" fillId="6" borderId="24" xfId="0" applyFont="1" applyFill="1" applyBorder="1" applyAlignment="1" applyProtection="1">
      <alignment horizontal="center" vertical="center"/>
      <protection locked="0"/>
    </xf>
    <xf numFmtId="0" fontId="38" fillId="6" borderId="17" xfId="0" applyFont="1" applyFill="1" applyBorder="1" applyAlignment="1" applyProtection="1">
      <alignment horizontal="center" vertical="center"/>
      <protection locked="0"/>
    </xf>
    <xf numFmtId="0" fontId="38" fillId="6" borderId="28" xfId="0" applyFont="1" applyFill="1" applyBorder="1" applyAlignment="1" applyProtection="1">
      <alignment horizontal="center" vertical="center"/>
      <protection locked="0"/>
    </xf>
    <xf numFmtId="0" fontId="38" fillId="6" borderId="29" xfId="0" applyFont="1" applyFill="1" applyBorder="1" applyAlignment="1" applyProtection="1">
      <alignment horizontal="center" vertical="center"/>
      <protection locked="0"/>
    </xf>
    <xf numFmtId="0" fontId="13" fillId="6" borderId="25" xfId="0" applyFont="1" applyFill="1" applyBorder="1" applyAlignment="1" applyProtection="1">
      <alignment horizontal="center" vertical="center"/>
      <protection locked="0"/>
    </xf>
    <xf numFmtId="0" fontId="13" fillId="6" borderId="27" xfId="0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Border="1" applyAlignment="1" applyProtection="1">
      <alignment horizontal="right" vertical="center"/>
    </xf>
    <xf numFmtId="44" fontId="15" fillId="4" borderId="0" xfId="0" applyNumberFormat="1" applyFont="1" applyFill="1" applyBorder="1" applyAlignment="1" applyProtection="1">
      <alignment horizontal="right" vertical="center"/>
      <protection locked="0"/>
    </xf>
    <xf numFmtId="44" fontId="22" fillId="4" borderId="0" xfId="0" applyNumberFormat="1" applyFont="1" applyFill="1" applyBorder="1" applyAlignment="1" applyProtection="1">
      <alignment horizontal="right" vertical="center"/>
      <protection locked="0"/>
    </xf>
    <xf numFmtId="44" fontId="23" fillId="4" borderId="0" xfId="0" applyNumberFormat="1" applyFont="1" applyFill="1" applyBorder="1" applyAlignment="1" applyProtection="1">
      <alignment horizontal="right" vertical="center"/>
      <protection locked="0"/>
    </xf>
    <xf numFmtId="0" fontId="26" fillId="4" borderId="9" xfId="0" applyFont="1" applyFill="1" applyBorder="1" applyAlignment="1" applyProtection="1">
      <alignment horizontal="center"/>
    </xf>
    <xf numFmtId="0" fontId="26" fillId="4" borderId="0" xfId="0" applyFont="1" applyFill="1" applyBorder="1" applyAlignment="1" applyProtection="1">
      <alignment horizontal="center"/>
    </xf>
    <xf numFmtId="0" fontId="28" fillId="4" borderId="11" xfId="0" applyFont="1" applyFill="1" applyBorder="1" applyAlignment="1" applyProtection="1">
      <alignment horizontal="center"/>
    </xf>
    <xf numFmtId="0" fontId="28" fillId="4" borderId="14" xfId="0" applyFont="1" applyFill="1" applyBorder="1" applyAlignment="1" applyProtection="1">
      <alignment horizontal="center"/>
    </xf>
    <xf numFmtId="0" fontId="28" fillId="4" borderId="0" xfId="0" applyFont="1" applyFill="1" applyBorder="1" applyAlignment="1" applyProtection="1">
      <alignment horizontal="center"/>
    </xf>
    <xf numFmtId="0" fontId="28" fillId="4" borderId="13" xfId="0" applyFont="1" applyFill="1" applyBorder="1" applyAlignment="1" applyProtection="1">
      <alignment horizontal="center"/>
    </xf>
    <xf numFmtId="0" fontId="23" fillId="4" borderId="9" xfId="0" applyFont="1" applyFill="1" applyBorder="1" applyAlignment="1" applyProtection="1">
      <alignment horizontal="right" vertical="center"/>
    </xf>
    <xf numFmtId="44" fontId="15" fillId="4" borderId="0" xfId="0" applyNumberFormat="1" applyFont="1" applyFill="1" applyBorder="1" applyAlignment="1" applyProtection="1">
      <alignment horizontal="center" vertical="center"/>
      <protection locked="0"/>
    </xf>
    <xf numFmtId="0" fontId="26" fillId="4" borderId="18" xfId="0" applyFont="1" applyFill="1" applyBorder="1" applyAlignment="1" applyProtection="1">
      <alignment horizontal="right" vertical="center"/>
    </xf>
    <xf numFmtId="0" fontId="35" fillId="4" borderId="9" xfId="0" applyFont="1" applyFill="1" applyBorder="1" applyAlignment="1" applyProtection="1">
      <alignment horizontal="left" vertical="center" wrapText="1"/>
    </xf>
    <xf numFmtId="0" fontId="35" fillId="4" borderId="0" xfId="0" applyFont="1" applyFill="1" applyBorder="1" applyAlignment="1" applyProtection="1">
      <alignment horizontal="left" vertical="center" wrapText="1"/>
    </xf>
    <xf numFmtId="0" fontId="28" fillId="4" borderId="13" xfId="0" applyFont="1" applyFill="1" applyBorder="1" applyAlignment="1" applyProtection="1">
      <alignment horizontal="center" vertical="center"/>
    </xf>
    <xf numFmtId="44" fontId="46" fillId="7" borderId="31" xfId="0" applyNumberFormat="1" applyFont="1" applyFill="1" applyBorder="1" applyAlignment="1" applyProtection="1">
      <alignment horizontal="center" vertical="center"/>
      <protection locked="0"/>
    </xf>
    <xf numFmtId="44" fontId="46" fillId="7" borderId="32" xfId="0" applyNumberFormat="1" applyFont="1" applyFill="1" applyBorder="1" applyAlignment="1" applyProtection="1">
      <alignment horizontal="center" vertical="center"/>
      <protection locked="0"/>
    </xf>
    <xf numFmtId="44" fontId="46" fillId="7" borderId="33" xfId="0" applyNumberFormat="1" applyFont="1" applyFill="1" applyBorder="1" applyAlignment="1" applyProtection="1">
      <alignment horizontal="center" vertical="center"/>
      <protection locked="0"/>
    </xf>
    <xf numFmtId="0" fontId="42" fillId="4" borderId="9" xfId="0" applyFont="1" applyFill="1" applyBorder="1" applyAlignment="1">
      <alignment horizontal="right"/>
    </xf>
    <xf numFmtId="0" fontId="42" fillId="4" borderId="0" xfId="0" applyFont="1" applyFill="1" applyBorder="1" applyAlignment="1">
      <alignment horizontal="right"/>
    </xf>
    <xf numFmtId="0" fontId="48" fillId="4" borderId="9" xfId="0" applyFont="1" applyFill="1" applyBorder="1" applyAlignment="1" applyProtection="1">
      <alignment horizontal="right"/>
    </xf>
    <xf numFmtId="0" fontId="48" fillId="4" borderId="0" xfId="0" applyFont="1" applyFill="1" applyBorder="1" applyAlignment="1" applyProtection="1">
      <alignment horizontal="right"/>
    </xf>
    <xf numFmtId="44" fontId="30" fillId="4" borderId="0" xfId="0" applyNumberFormat="1" applyFont="1" applyFill="1" applyBorder="1" applyAlignment="1" applyProtection="1">
      <alignment horizontal="center" vertical="center"/>
      <protection locked="0"/>
    </xf>
    <xf numFmtId="0" fontId="44" fillId="4" borderId="9" xfId="0" applyFont="1" applyFill="1" applyBorder="1" applyAlignment="1" applyProtection="1">
      <alignment horizontal="center" vertical="center"/>
    </xf>
    <xf numFmtId="0" fontId="44" fillId="4" borderId="0" xfId="0" applyFont="1" applyFill="1" applyBorder="1" applyAlignment="1" applyProtection="1">
      <alignment horizontal="center" vertical="center"/>
    </xf>
    <xf numFmtId="0" fontId="44" fillId="4" borderId="13" xfId="0" applyFont="1" applyFill="1" applyBorder="1" applyAlignment="1" applyProtection="1">
      <alignment horizontal="center" vertical="center"/>
    </xf>
    <xf numFmtId="0" fontId="23" fillId="4" borderId="9" xfId="0" applyFont="1" applyFill="1" applyBorder="1" applyAlignment="1">
      <alignment horizontal="center"/>
    </xf>
    <xf numFmtId="0" fontId="23" fillId="4" borderId="0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8C547"/>
      <color rgb="FFF36A23"/>
      <color rgb="FFBDD7EE"/>
      <color rgb="FFFF3300"/>
      <color rgb="FF0066CC"/>
      <color rgb="FF5E9841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714"/>
  <ax:ocxPr ax:name="_ExtentY" ax:value="714"/>
  <ax:ocxPr ax:name="_Version" ax:value="393216"/>
  <ax:ocxPr ax:name="Font">
    <ax:font ax:persistence="persistPropertyBag">
      <ax:ocxPr ax:name="Name" ax:value="Georgia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534577153"/>
  <ax:ocxPr ax:name="CurrentDate" ax:value="42005"/>
</ax:ocx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158750</xdr:colOff>
      <xdr:row>50</xdr:row>
      <xdr:rowOff>0</xdr:rowOff>
    </xdr:from>
    <xdr:to>
      <xdr:col>11</xdr:col>
      <xdr:colOff>206376</xdr:colOff>
      <xdr:row>51</xdr:row>
      <xdr:rowOff>10162</xdr:rowOff>
    </xdr:to>
    <xdr:pic>
      <xdr:nvPicPr>
        <xdr:cNvPr id="6" name="Picture 5" descr="Image result for usd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3375" y="14277975"/>
          <a:ext cx="1028701" cy="511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1952625</xdr:colOff>
          <xdr:row>16</xdr:row>
          <xdr:rowOff>47625</xdr:rowOff>
        </xdr:from>
        <xdr:to>
          <xdr:col>7</xdr:col>
          <xdr:colOff>2219325</xdr:colOff>
          <xdr:row>16</xdr:row>
          <xdr:rowOff>314325</xdr:rowOff>
        </xdr:to>
        <xdr:sp macro="" textlink="">
          <xdr:nvSpPr>
            <xdr:cNvPr id="1049" name="DTPicker1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49</xdr:row>
      <xdr:rowOff>38099</xdr:rowOff>
    </xdr:from>
    <xdr:to>
      <xdr:col>1</xdr:col>
      <xdr:colOff>215901</xdr:colOff>
      <xdr:row>51</xdr:row>
      <xdr:rowOff>6986</xdr:rowOff>
    </xdr:to>
    <xdr:pic>
      <xdr:nvPicPr>
        <xdr:cNvPr id="4" name="Picture 3" descr="Image result for usd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82599"/>
          <a:ext cx="971551" cy="51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301625</xdr:colOff>
      <xdr:row>0</xdr:row>
      <xdr:rowOff>85725</xdr:rowOff>
    </xdr:from>
    <xdr:to>
      <xdr:col>10</xdr:col>
      <xdr:colOff>701676</xdr:colOff>
      <xdr:row>0</xdr:row>
      <xdr:rowOff>988639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9375" y="85725"/>
          <a:ext cx="2066926" cy="9029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438149</xdr:colOff>
      <xdr:row>0</xdr:row>
      <xdr:rowOff>0</xdr:rowOff>
    </xdr:from>
    <xdr:to>
      <xdr:col>13</xdr:col>
      <xdr:colOff>219074</xdr:colOff>
      <xdr:row>57</xdr:row>
      <xdr:rowOff>70292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6A51AE-74AF-4772-A257-9FC15754D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49" y="0"/>
          <a:ext cx="7705725" cy="109287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wisner/AppData/Local/Microsoft/Windows/Temporary%20Internet%20Files/Content.Outlook/5NSSYY2Z/LoanBuilder%20BUILDER%20Paid%20V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am.trzybinski/Desktop/Estimato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am.trzybinski/Desktop/Fee%20Schedule%20(Useable)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 Worksheet INPUT"/>
      <sheetName val="Sheet2"/>
      <sheetName val="Sheet1"/>
      <sheetName val="Builder Sheet"/>
      <sheetName val="Fee Calculator"/>
      <sheetName val="SiteBuilt Cost Breakdown"/>
      <sheetName val="ManMod Cost Breakdown"/>
      <sheetName val="Input Control"/>
    </sheetNames>
    <sheetDataSet>
      <sheetData sheetId="0">
        <row r="6">
          <cell r="C6" t="str">
            <v>Smith</v>
          </cell>
        </row>
      </sheetData>
      <sheetData sheetId="1"/>
      <sheetData sheetId="2"/>
      <sheetData sheetId="3"/>
      <sheetData sheetId="4">
        <row r="5">
          <cell r="D5">
            <v>2412.5</v>
          </cell>
        </row>
      </sheetData>
      <sheetData sheetId="5"/>
      <sheetData sheetId="6"/>
      <sheetData sheetId="7">
        <row r="11">
          <cell r="L11" t="str">
            <v>INC</v>
          </cell>
          <cell r="M11" t="str">
            <v>INC</v>
          </cell>
        </row>
        <row r="12">
          <cell r="L12" t="str">
            <v>EX</v>
          </cell>
          <cell r="M12" t="str">
            <v>EX</v>
          </cell>
        </row>
        <row r="13">
          <cell r="L13" t="str">
            <v>LS</v>
          </cell>
          <cell r="M13" t="str">
            <v>LS</v>
          </cell>
        </row>
        <row r="14">
          <cell r="L14" t="str">
            <v>N/A</v>
          </cell>
          <cell r="M14" t="str">
            <v>N/A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H3">
            <v>5</v>
          </cell>
        </row>
      </sheetData>
      <sheetData sheetId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4</v>
          </cell>
        </row>
        <row r="15">
          <cell r="A15">
            <v>5</v>
          </cell>
        </row>
        <row r="16">
          <cell r="A16">
            <v>6</v>
          </cell>
        </row>
        <row r="17">
          <cell r="A17">
            <v>7</v>
          </cell>
        </row>
        <row r="18">
          <cell r="A18">
            <v>8</v>
          </cell>
        </row>
        <row r="19">
          <cell r="A19">
            <v>9</v>
          </cell>
        </row>
        <row r="20">
          <cell r="A20">
            <v>10</v>
          </cell>
        </row>
        <row r="21">
          <cell r="A21">
            <v>11</v>
          </cell>
        </row>
        <row r="22">
          <cell r="A22">
            <v>12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8">
          <cell r="A8" t="str">
            <v>Manufactured</v>
          </cell>
        </row>
        <row r="9">
          <cell r="A9" t="str">
            <v>Modular</v>
          </cell>
        </row>
        <row r="10">
          <cell r="A10" t="str">
            <v>Stick Built</v>
          </cell>
        </row>
        <row r="12">
          <cell r="A12" t="str">
            <v xml:space="preserve">Yes </v>
          </cell>
        </row>
        <row r="13">
          <cell r="A13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88C547"/>
    <pageSetUpPr fitToPage="1"/>
  </sheetPr>
  <dimension ref="A1:W70"/>
  <sheetViews>
    <sheetView tabSelected="1" zoomScaleNormal="100" zoomScalePageLayoutView="115" workbookViewId="0">
      <selection activeCell="D61" sqref="D61:E61"/>
    </sheetView>
  </sheetViews>
  <sheetFormatPr defaultColWidth="8.85546875" defaultRowHeight="15" x14ac:dyDescent="0.25"/>
  <cols>
    <col min="1" max="1" width="11.28515625" customWidth="1"/>
    <col min="3" max="3" width="20.7109375" customWidth="1"/>
    <col min="5" max="5" width="18.42578125" customWidth="1"/>
    <col min="6" max="6" width="19" customWidth="1"/>
    <col min="7" max="7" width="3.42578125" customWidth="1"/>
    <col min="8" max="8" width="33.5703125" customWidth="1"/>
    <col min="9" max="9" width="15" customWidth="1"/>
    <col min="11" max="11" width="14" customWidth="1"/>
    <col min="12" max="12" width="3.28515625" customWidth="1"/>
    <col min="21" max="21" width="11.42578125" customWidth="1"/>
  </cols>
  <sheetData>
    <row r="1" spans="1:23" ht="84.75" customHeight="1" thickBot="1" x14ac:dyDescent="0.3">
      <c r="A1" s="205" t="s">
        <v>61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68"/>
      <c r="M1" s="15"/>
      <c r="N1" s="15"/>
      <c r="O1" s="15"/>
      <c r="P1" s="15"/>
      <c r="Q1" s="15"/>
      <c r="R1" s="15"/>
      <c r="S1" s="15"/>
      <c r="T1" s="14"/>
      <c r="U1" s="14"/>
      <c r="V1" s="14"/>
    </row>
    <row r="2" spans="1:23" ht="11.25" customHeight="1" x14ac:dyDescent="0.25">
      <c r="A2" s="209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63"/>
      <c r="M2" s="15"/>
      <c r="N2" s="15"/>
      <c r="O2" s="15"/>
      <c r="P2" s="15"/>
      <c r="Q2" s="15"/>
      <c r="R2" s="15"/>
      <c r="S2" s="15"/>
      <c r="T2" s="14"/>
      <c r="U2" s="14"/>
      <c r="V2" s="14"/>
    </row>
    <row r="3" spans="1:23" ht="21" customHeight="1" thickBot="1" x14ac:dyDescent="0.3">
      <c r="A3" s="213" t="s">
        <v>7</v>
      </c>
      <c r="B3" s="214"/>
      <c r="C3" s="192"/>
      <c r="D3" s="193"/>
      <c r="E3" s="193"/>
      <c r="F3" s="55"/>
      <c r="G3" s="135" t="s">
        <v>8</v>
      </c>
      <c r="H3" s="223"/>
      <c r="I3" s="224"/>
      <c r="J3" s="57"/>
      <c r="K3" s="57"/>
      <c r="L3" s="64"/>
      <c r="M3" s="15"/>
      <c r="N3" s="15"/>
      <c r="O3" s="15"/>
      <c r="P3" s="15"/>
      <c r="Q3" s="15"/>
      <c r="R3" s="15"/>
      <c r="S3" s="15"/>
      <c r="T3" s="14"/>
      <c r="U3" s="14"/>
      <c r="V3" s="14"/>
    </row>
    <row r="4" spans="1:23" ht="6" customHeight="1" thickBot="1" x14ac:dyDescent="0.3">
      <c r="A4" s="103"/>
      <c r="B4" s="104"/>
      <c r="C4" s="19"/>
      <c r="D4" s="19"/>
      <c r="E4" s="19"/>
      <c r="F4" s="19"/>
      <c r="G4" s="96"/>
      <c r="H4" s="20"/>
      <c r="I4" s="20"/>
      <c r="J4" s="20"/>
      <c r="K4" s="20"/>
      <c r="L4" s="22"/>
      <c r="M4" s="15"/>
      <c r="N4" s="15"/>
      <c r="O4" s="15"/>
      <c r="P4" s="15"/>
      <c r="Q4" s="15"/>
      <c r="R4" s="15"/>
      <c r="S4" s="15"/>
      <c r="T4" s="14"/>
      <c r="U4" s="14"/>
      <c r="V4" s="14"/>
    </row>
    <row r="5" spans="1:23" ht="21" customHeight="1" thickBot="1" x14ac:dyDescent="0.3">
      <c r="A5" s="213" t="s">
        <v>19</v>
      </c>
      <c r="B5" s="214"/>
      <c r="C5" s="194"/>
      <c r="D5" s="195"/>
      <c r="E5" s="195"/>
      <c r="F5" s="55"/>
      <c r="G5" s="135" t="s">
        <v>9</v>
      </c>
      <c r="H5" s="17"/>
      <c r="I5" s="20"/>
      <c r="J5" s="137" t="s">
        <v>70</v>
      </c>
      <c r="K5" s="118"/>
      <c r="L5" s="22"/>
      <c r="M5" s="15"/>
      <c r="N5" s="15"/>
      <c r="O5" s="15"/>
      <c r="P5" s="15"/>
      <c r="Q5" s="15"/>
      <c r="R5" s="15"/>
      <c r="S5" s="15"/>
      <c r="T5" s="14"/>
      <c r="U5" s="14"/>
      <c r="V5" s="14"/>
    </row>
    <row r="6" spans="1:23" ht="6" customHeight="1" thickBot="1" x14ac:dyDescent="0.3">
      <c r="A6" s="103"/>
      <c r="B6" s="104"/>
      <c r="C6" s="19"/>
      <c r="D6" s="19"/>
      <c r="E6" s="19"/>
      <c r="F6" s="19"/>
      <c r="G6" s="96"/>
      <c r="H6" s="20"/>
      <c r="I6" s="20"/>
      <c r="J6" s="20"/>
      <c r="K6" s="20"/>
      <c r="L6" s="22"/>
      <c r="M6" s="15"/>
      <c r="N6" s="15"/>
      <c r="O6" s="15"/>
      <c r="P6" s="15"/>
      <c r="Q6" s="15"/>
      <c r="R6" s="15"/>
      <c r="S6" s="15"/>
      <c r="T6" s="14"/>
      <c r="U6" s="14"/>
      <c r="V6" s="14"/>
    </row>
    <row r="7" spans="1:23" ht="21" customHeight="1" thickBot="1" x14ac:dyDescent="0.3">
      <c r="A7" s="213" t="s">
        <v>10</v>
      </c>
      <c r="B7" s="214"/>
      <c r="C7" s="194"/>
      <c r="D7" s="195"/>
      <c r="E7" s="195"/>
      <c r="F7" s="55"/>
      <c r="G7" s="135" t="s">
        <v>11</v>
      </c>
      <c r="H7" s="197"/>
      <c r="I7" s="198"/>
      <c r="J7" s="57"/>
      <c r="K7" s="57"/>
      <c r="L7" s="64"/>
      <c r="M7" s="15"/>
      <c r="N7" s="15"/>
      <c r="O7" s="15"/>
      <c r="P7" s="15"/>
      <c r="Q7" s="15"/>
      <c r="R7" s="15"/>
      <c r="S7" s="15"/>
      <c r="T7" s="14"/>
      <c r="U7" s="14"/>
      <c r="V7" s="14"/>
    </row>
    <row r="8" spans="1:23" ht="6" customHeight="1" thickBot="1" x14ac:dyDescent="0.3">
      <c r="A8" s="18"/>
      <c r="B8" s="19"/>
      <c r="C8" s="19"/>
      <c r="D8" s="19"/>
      <c r="E8" s="19"/>
      <c r="F8" s="19"/>
      <c r="G8" s="20"/>
      <c r="H8" s="20"/>
      <c r="I8" s="20"/>
      <c r="J8" s="20"/>
      <c r="K8" s="20"/>
      <c r="L8" s="22"/>
      <c r="M8" s="15"/>
      <c r="N8" s="15"/>
      <c r="O8" s="15"/>
      <c r="P8" s="15"/>
      <c r="Q8" s="15"/>
      <c r="R8" s="15"/>
      <c r="S8" s="15"/>
      <c r="T8" s="14"/>
      <c r="U8" s="14"/>
      <c r="V8" s="14"/>
    </row>
    <row r="9" spans="1:23" ht="15.75" customHeight="1" x14ac:dyDescent="0.25">
      <c r="A9" s="215" t="s">
        <v>94</v>
      </c>
      <c r="B9" s="216"/>
      <c r="C9" s="216"/>
      <c r="D9" s="219" t="s">
        <v>28</v>
      </c>
      <c r="E9" s="220"/>
      <c r="F9" s="199" t="s">
        <v>95</v>
      </c>
      <c r="G9" s="200"/>
      <c r="H9" s="201"/>
      <c r="I9" s="219" t="s">
        <v>28</v>
      </c>
      <c r="J9" s="220"/>
      <c r="K9" s="30"/>
      <c r="L9" s="21"/>
      <c r="M9" s="62"/>
      <c r="N9" s="15"/>
      <c r="O9" s="15"/>
      <c r="P9" s="15"/>
      <c r="Q9" s="15"/>
      <c r="R9" s="15"/>
      <c r="S9" s="15"/>
      <c r="T9" s="14"/>
      <c r="U9" s="14"/>
      <c r="V9" s="14"/>
    </row>
    <row r="10" spans="1:23" ht="8.25" customHeight="1" thickBot="1" x14ac:dyDescent="0.3">
      <c r="A10" s="217"/>
      <c r="B10" s="218"/>
      <c r="C10" s="218"/>
      <c r="D10" s="221"/>
      <c r="E10" s="222"/>
      <c r="F10" s="202"/>
      <c r="G10" s="203"/>
      <c r="H10" s="204"/>
      <c r="I10" s="221"/>
      <c r="J10" s="222"/>
      <c r="K10" s="65"/>
      <c r="L10" s="66"/>
      <c r="M10" s="15"/>
      <c r="N10" s="15"/>
      <c r="O10" s="15"/>
      <c r="P10" s="15"/>
      <c r="Q10" s="15"/>
      <c r="R10" s="15"/>
      <c r="S10" s="15"/>
      <c r="T10" s="14"/>
      <c r="U10" s="14"/>
      <c r="V10" s="14"/>
    </row>
    <row r="11" spans="1:23" ht="6" customHeight="1" thickBot="1" x14ac:dyDescent="0.3">
      <c r="A11" s="67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69"/>
      <c r="M11" s="15"/>
      <c r="N11" s="15"/>
      <c r="O11" s="15"/>
      <c r="P11" s="15"/>
      <c r="Q11" s="15"/>
      <c r="R11" s="15"/>
      <c r="S11" s="15"/>
      <c r="T11" s="14"/>
      <c r="U11" s="14"/>
      <c r="V11" s="14"/>
    </row>
    <row r="12" spans="1:23" ht="39.950000000000003" customHeight="1" thickBot="1" x14ac:dyDescent="0.3">
      <c r="A12" s="161" t="s">
        <v>24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29"/>
      <c r="M12" s="15"/>
      <c r="N12" s="15"/>
      <c r="O12" s="15"/>
      <c r="P12" s="15"/>
      <c r="Q12" s="15"/>
      <c r="R12" s="15"/>
      <c r="S12" s="15"/>
      <c r="T12" s="14"/>
      <c r="U12" s="14"/>
      <c r="V12" s="14"/>
    </row>
    <row r="13" spans="1:23" ht="30.75" customHeight="1" thickBot="1" x14ac:dyDescent="0.3">
      <c r="A13" s="45"/>
      <c r="B13" s="46"/>
      <c r="C13" s="46"/>
      <c r="D13" s="46"/>
      <c r="E13" s="46"/>
      <c r="F13" s="46"/>
      <c r="G13" s="46"/>
      <c r="H13" s="191" t="str">
        <f>IF(F14="Yes","So the borrower Owns the land.  Let's get some more Info.","")</f>
        <v/>
      </c>
      <c r="I13" s="191"/>
      <c r="J13" s="191"/>
      <c r="K13" s="191"/>
      <c r="L13" s="49"/>
      <c r="M13" s="15"/>
      <c r="N13" s="15"/>
      <c r="O13" s="15"/>
      <c r="P13" s="15"/>
      <c r="Q13" s="15"/>
      <c r="R13" s="15"/>
      <c r="S13" s="15"/>
      <c r="T13" s="14"/>
      <c r="U13" s="14"/>
      <c r="V13" s="14"/>
    </row>
    <row r="14" spans="1:23" ht="27.75" customHeight="1" thickBot="1" x14ac:dyDescent="0.3">
      <c r="A14" s="211" t="s">
        <v>96</v>
      </c>
      <c r="B14" s="212"/>
      <c r="C14" s="212"/>
      <c r="D14" s="212"/>
      <c r="E14" s="212"/>
      <c r="F14" s="122" t="s">
        <v>28</v>
      </c>
      <c r="G14" s="44"/>
      <c r="H14" s="191"/>
      <c r="I14" s="191"/>
      <c r="J14" s="191"/>
      <c r="K14" s="191"/>
      <c r="L14" s="49"/>
      <c r="M14" s="15"/>
      <c r="N14" s="15"/>
      <c r="O14" s="15"/>
      <c r="P14" s="15"/>
      <c r="Q14" s="15"/>
      <c r="R14" s="15"/>
      <c r="S14" s="15"/>
      <c r="T14" s="13"/>
      <c r="U14" s="13"/>
      <c r="V14" s="13"/>
      <c r="W14" s="2"/>
    </row>
    <row r="15" spans="1:23" ht="27" customHeight="1" thickBot="1" x14ac:dyDescent="0.3">
      <c r="A15" s="196"/>
      <c r="B15" s="182"/>
      <c r="C15" s="182"/>
      <c r="D15" s="182"/>
      <c r="E15" s="182"/>
      <c r="F15" s="44"/>
      <c r="G15" s="149" t="str">
        <f>IF(F14="Yes","What was the original Cost?","")</f>
        <v/>
      </c>
      <c r="H15" s="149"/>
      <c r="I15" s="185"/>
      <c r="J15" s="190"/>
      <c r="K15" s="56"/>
      <c r="L15" s="70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4"/>
    </row>
    <row r="16" spans="1:23" ht="27" customHeight="1" thickBot="1" x14ac:dyDescent="0.3">
      <c r="A16" s="176" t="str">
        <f>IF(F14="No","What is the Purchase Price for the Land?","")</f>
        <v/>
      </c>
      <c r="B16" s="148"/>
      <c r="C16" s="148"/>
      <c r="D16" s="148"/>
      <c r="E16" s="148"/>
      <c r="F16" s="119"/>
      <c r="G16" s="149" t="str">
        <f>IF(F14="Yes","Current Amount Owed (if any):","")</f>
        <v/>
      </c>
      <c r="H16" s="150"/>
      <c r="I16" s="185"/>
      <c r="J16" s="190"/>
      <c r="K16" s="56"/>
      <c r="L16" s="70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4"/>
    </row>
    <row r="17" spans="1:23" ht="27" customHeight="1" thickBot="1" x14ac:dyDescent="0.3">
      <c r="A17" s="101"/>
      <c r="B17" s="102"/>
      <c r="C17" s="102"/>
      <c r="D17" s="138"/>
      <c r="E17" s="139" t="str">
        <f>IF(F14="No","Who is the Seller of the Land?","")</f>
        <v/>
      </c>
      <c r="F17" s="120"/>
      <c r="G17" s="96"/>
      <c r="H17" s="135" t="str">
        <f>IF(F14="Yes","When was it purchased?","")</f>
        <v/>
      </c>
      <c r="I17" s="189"/>
      <c r="J17" s="190"/>
      <c r="K17" s="53"/>
      <c r="L17" s="70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4"/>
    </row>
    <row r="18" spans="1:23" ht="27" customHeight="1" thickBot="1" x14ac:dyDescent="0.3">
      <c r="A18" s="187" t="str">
        <f>IF(AND(F14="No",F16&gt;0),"Please Continue to Section 2. Construction Costs","")</f>
        <v/>
      </c>
      <c r="B18" s="188"/>
      <c r="C18" s="188"/>
      <c r="D18" s="188"/>
      <c r="E18" s="188"/>
      <c r="F18" s="188"/>
      <c r="G18" s="96"/>
      <c r="H18" s="135" t="str">
        <f>IF(F14="Yes","What is the current estimated value?","")</f>
        <v/>
      </c>
      <c r="I18" s="185"/>
      <c r="J18" s="190"/>
      <c r="K18" s="53"/>
      <c r="L18" s="70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4"/>
    </row>
    <row r="19" spans="1:23" ht="27" customHeight="1" thickBot="1" x14ac:dyDescent="0.3">
      <c r="A19" s="101"/>
      <c r="B19" s="102"/>
      <c r="C19" s="102"/>
      <c r="D19" s="102"/>
      <c r="E19" s="102"/>
      <c r="F19" s="47"/>
      <c r="G19" s="96"/>
      <c r="H19" s="135" t="str">
        <f>IF(F14="Yes","If it was a gift, what was the gift value?","")</f>
        <v/>
      </c>
      <c r="I19" s="185"/>
      <c r="J19" s="190"/>
      <c r="K19" s="53"/>
      <c r="L19" s="70"/>
      <c r="M19" s="15"/>
      <c r="N19" s="86"/>
      <c r="O19" s="15"/>
      <c r="P19" s="15"/>
      <c r="Q19" s="15"/>
      <c r="R19" s="15"/>
      <c r="S19" s="15"/>
      <c r="T19" s="16"/>
      <c r="U19" s="16"/>
      <c r="V19" s="16"/>
      <c r="W19" s="4"/>
    </row>
    <row r="20" spans="1:23" ht="18.75" customHeight="1" x14ac:dyDescent="0.25">
      <c r="A20" s="238" t="str">
        <f>IF(F14="No","Note:  Any loans which will include the purchase of land must have either a separate land contract if seller is not the Builder, or section of the construction contract detailing the land purchase.","")</f>
        <v/>
      </c>
      <c r="B20" s="239"/>
      <c r="C20" s="239"/>
      <c r="D20" s="239"/>
      <c r="E20" s="239"/>
      <c r="F20" s="239"/>
      <c r="G20" s="239"/>
      <c r="H20" s="239"/>
      <c r="I20" s="207"/>
      <c r="J20" s="207"/>
      <c r="K20" s="207"/>
      <c r="L20" s="71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4"/>
    </row>
    <row r="21" spans="1:23" ht="29.25" customHeight="1" x14ac:dyDescent="0.25">
      <c r="A21" s="238"/>
      <c r="B21" s="239"/>
      <c r="C21" s="239"/>
      <c r="D21" s="239"/>
      <c r="E21" s="239"/>
      <c r="F21" s="239"/>
      <c r="G21" s="239"/>
      <c r="H21" s="239"/>
      <c r="I21" s="208"/>
      <c r="J21" s="208"/>
      <c r="K21" s="208"/>
      <c r="L21" s="72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4"/>
    </row>
    <row r="22" spans="1:23" ht="15" customHeight="1" x14ac:dyDescent="0.25">
      <c r="A22" s="238"/>
      <c r="B22" s="239"/>
      <c r="C22" s="239"/>
      <c r="D22" s="239"/>
      <c r="E22" s="239"/>
      <c r="F22" s="239"/>
      <c r="G22" s="239"/>
      <c r="H22" s="239"/>
      <c r="I22" s="208"/>
      <c r="J22" s="208"/>
      <c r="K22" s="208"/>
      <c r="L22" s="72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4"/>
    </row>
    <row r="23" spans="1:23" ht="15" customHeight="1" thickBot="1" x14ac:dyDescent="0.3">
      <c r="A23" s="59"/>
      <c r="B23" s="60"/>
      <c r="C23" s="60"/>
      <c r="D23" s="60"/>
      <c r="E23" s="60"/>
      <c r="F23" s="25"/>
      <c r="G23" s="30"/>
      <c r="H23" s="30"/>
      <c r="I23" s="61"/>
      <c r="J23" s="61"/>
      <c r="K23" s="61"/>
      <c r="L23" s="73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4"/>
    </row>
    <row r="24" spans="1:23" ht="39.950000000000003" customHeight="1" thickBot="1" x14ac:dyDescent="0.3">
      <c r="A24" s="161" t="s">
        <v>63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29"/>
      <c r="M24" s="15"/>
      <c r="N24" s="15"/>
      <c r="O24" s="15"/>
      <c r="P24" s="15"/>
      <c r="Q24" s="15"/>
      <c r="R24" s="15"/>
      <c r="S24" s="15"/>
      <c r="T24" s="13"/>
      <c r="U24" s="13"/>
      <c r="V24" s="13"/>
      <c r="W24" s="2"/>
    </row>
    <row r="25" spans="1:23" ht="15" customHeight="1" x14ac:dyDescent="0.25">
      <c r="A25" s="24"/>
      <c r="B25" s="25"/>
      <c r="C25" s="25"/>
      <c r="D25" s="25"/>
      <c r="E25" s="25"/>
      <c r="F25" s="231" t="str">
        <f>IF(I9="Modular","So they're building a Modular home, nice choice!  Tell us more.","")</f>
        <v/>
      </c>
      <c r="G25" s="231"/>
      <c r="H25" s="231"/>
      <c r="I25" s="231"/>
      <c r="J25" s="231"/>
      <c r="K25" s="231"/>
      <c r="L25" s="232"/>
      <c r="M25" s="15"/>
      <c r="N25" s="15"/>
      <c r="O25" s="15"/>
      <c r="P25" s="15"/>
      <c r="Q25" s="15"/>
      <c r="R25" s="15"/>
      <c r="S25" s="15"/>
      <c r="T25" s="13"/>
      <c r="U25" s="13"/>
      <c r="V25" s="13"/>
      <c r="W25" s="2"/>
    </row>
    <row r="26" spans="1:23" ht="18" customHeight="1" x14ac:dyDescent="0.25">
      <c r="A26" s="187" t="str">
        <f>IF(I9="Site Built","I see you're doing a site built project.","")</f>
        <v/>
      </c>
      <c r="B26" s="188"/>
      <c r="C26" s="188"/>
      <c r="D26" s="188"/>
      <c r="E26" s="188"/>
      <c r="F26" s="233"/>
      <c r="G26" s="233"/>
      <c r="H26" s="233"/>
      <c r="I26" s="233"/>
      <c r="J26" s="233"/>
      <c r="K26" s="233"/>
      <c r="L26" s="234"/>
      <c r="M26" s="15"/>
      <c r="N26" s="15"/>
      <c r="O26" s="15"/>
      <c r="P26" s="15"/>
      <c r="Q26" s="15"/>
      <c r="R26" s="15"/>
      <c r="S26" s="15"/>
      <c r="T26" s="13"/>
      <c r="U26" s="13"/>
      <c r="V26" s="13"/>
      <c r="W26" s="2"/>
    </row>
    <row r="27" spans="1:23" ht="9" customHeight="1" x14ac:dyDescent="0.25">
      <c r="A27" s="26"/>
      <c r="B27" s="27"/>
      <c r="C27" s="27"/>
      <c r="D27" s="27"/>
      <c r="E27" s="27"/>
      <c r="F27" s="85"/>
      <c r="G27" s="85"/>
      <c r="H27" s="85"/>
      <c r="I27" s="85"/>
      <c r="J27" s="85"/>
      <c r="K27" s="85"/>
      <c r="L27" s="74"/>
      <c r="M27" s="15"/>
      <c r="N27" s="15"/>
      <c r="O27" s="15"/>
      <c r="P27" s="15"/>
      <c r="Q27" s="15"/>
      <c r="R27" s="15"/>
      <c r="S27" s="15"/>
      <c r="T27" s="13"/>
      <c r="U27" s="13"/>
      <c r="V27" s="13"/>
      <c r="W27" s="2"/>
    </row>
    <row r="28" spans="1:23" ht="16.5" customHeight="1" x14ac:dyDescent="0.25">
      <c r="A28" s="26"/>
      <c r="B28" s="27"/>
      <c r="C28" s="27"/>
      <c r="D28" s="27"/>
      <c r="E28" s="27"/>
      <c r="F28" s="188" t="str">
        <f>IF(I9="Manufactured","So they're building a manufactured home, nice choice! Tell us more.","")</f>
        <v/>
      </c>
      <c r="G28" s="188"/>
      <c r="H28" s="188"/>
      <c r="I28" s="188"/>
      <c r="J28" s="188"/>
      <c r="K28" s="188"/>
      <c r="L28" s="240"/>
      <c r="M28" s="15"/>
      <c r="N28" s="15"/>
      <c r="O28" s="15"/>
      <c r="P28" s="15"/>
      <c r="Q28" s="15"/>
      <c r="R28" s="15"/>
      <c r="S28" s="15"/>
      <c r="T28" s="13"/>
      <c r="U28" s="13"/>
      <c r="V28" s="13"/>
      <c r="W28" s="2"/>
    </row>
    <row r="29" spans="1:23" ht="15" customHeight="1" thickBot="1" x14ac:dyDescent="0.3">
      <c r="A29" s="26"/>
      <c r="B29" s="27"/>
      <c r="C29" s="27"/>
      <c r="D29" s="27"/>
      <c r="E29" s="27"/>
      <c r="F29" s="188"/>
      <c r="G29" s="188"/>
      <c r="H29" s="188"/>
      <c r="I29" s="188"/>
      <c r="J29" s="188"/>
      <c r="K29" s="188"/>
      <c r="L29" s="240"/>
      <c r="M29" s="15"/>
      <c r="N29" s="15"/>
      <c r="O29" s="15"/>
      <c r="P29" s="15"/>
      <c r="Q29" s="15"/>
      <c r="R29" s="15"/>
      <c r="S29" s="15"/>
      <c r="T29" s="13"/>
      <c r="U29" s="13"/>
      <c r="V29" s="13"/>
      <c r="W29" s="2"/>
    </row>
    <row r="30" spans="1:23" ht="22.5" customHeight="1" thickBot="1" x14ac:dyDescent="0.3">
      <c r="A30" s="246" t="str">
        <f>IF(I9="Stick Built","What is the builder charging for Hard Costs?","This box is N/A")</f>
        <v>This box is N/A</v>
      </c>
      <c r="B30" s="247"/>
      <c r="C30" s="247"/>
      <c r="D30" s="247"/>
      <c r="E30" s="93">
        <v>0</v>
      </c>
      <c r="F30" s="87"/>
      <c r="G30" s="225" t="str">
        <f>IF(OR(I9="Modular",I9="Manufactured"),"What is the Home Package Price (including tax):","")</f>
        <v/>
      </c>
      <c r="H30" s="225"/>
      <c r="I30" s="225"/>
      <c r="J30" s="185"/>
      <c r="K30" s="186"/>
      <c r="L30" s="70"/>
      <c r="M30" s="15"/>
      <c r="N30" s="15"/>
      <c r="O30" s="15"/>
      <c r="P30" s="15"/>
      <c r="Q30" s="15"/>
      <c r="R30" s="15"/>
      <c r="S30" s="15"/>
      <c r="T30" s="13"/>
      <c r="U30" s="13"/>
      <c r="V30" s="13"/>
      <c r="W30" s="2"/>
    </row>
    <row r="31" spans="1:23" ht="22.5" customHeight="1" thickBot="1" x14ac:dyDescent="0.3">
      <c r="A31" s="235"/>
      <c r="B31" s="200"/>
      <c r="C31" s="200"/>
      <c r="D31" s="236"/>
      <c r="E31" s="236"/>
      <c r="F31" s="225" t="str">
        <f>IF(OR(I9="Modular",I9="Manufactured"),"What is the Construction / Site Work / Installation Cost?","")</f>
        <v/>
      </c>
      <c r="G31" s="225"/>
      <c r="H31" s="225"/>
      <c r="I31" s="237"/>
      <c r="J31" s="185"/>
      <c r="K31" s="186"/>
      <c r="L31" s="70"/>
      <c r="M31" s="15"/>
      <c r="N31" s="15"/>
      <c r="O31" s="15"/>
      <c r="P31" s="15"/>
      <c r="Q31" s="15"/>
      <c r="R31" s="15"/>
      <c r="S31" s="15"/>
      <c r="T31" s="13"/>
      <c r="U31" s="13"/>
      <c r="V31" s="13"/>
      <c r="W31" s="2"/>
    </row>
    <row r="32" spans="1:23" ht="17.100000000000001" customHeight="1" x14ac:dyDescent="0.25">
      <c r="A32" s="187" t="str">
        <f>IF(AND(I9="Site Built",E30&gt;0),"Please continue to Section 3. Loan Costs and Credits.","")</f>
        <v/>
      </c>
      <c r="B32" s="188"/>
      <c r="C32" s="188"/>
      <c r="D32" s="188"/>
      <c r="E32" s="188"/>
      <c r="F32" s="188"/>
      <c r="G32" s="30"/>
      <c r="H32" s="30"/>
      <c r="I32" s="30"/>
      <c r="J32" s="29"/>
      <c r="K32" s="29"/>
      <c r="L32" s="75"/>
      <c r="M32" s="15"/>
      <c r="N32" s="15"/>
      <c r="O32" s="15"/>
      <c r="P32" s="15"/>
      <c r="Q32" s="15"/>
      <c r="R32" s="15"/>
      <c r="S32" s="15"/>
      <c r="T32" s="13"/>
      <c r="U32" s="13"/>
      <c r="V32" s="13"/>
      <c r="W32" s="2"/>
    </row>
    <row r="33" spans="1:23" ht="17.100000000000001" customHeight="1" x14ac:dyDescent="0.25">
      <c r="A33" s="31"/>
      <c r="B33" s="30"/>
      <c r="C33" s="30"/>
      <c r="D33" s="29"/>
      <c r="E33" s="29"/>
      <c r="F33" s="28"/>
      <c r="G33" s="30"/>
      <c r="H33" s="30"/>
      <c r="I33" s="30"/>
      <c r="J33" s="29"/>
      <c r="K33" s="29"/>
      <c r="L33" s="75"/>
      <c r="M33" s="15"/>
      <c r="N33" s="15"/>
      <c r="O33" s="15"/>
      <c r="P33" s="15"/>
      <c r="Q33" s="15"/>
      <c r="R33" s="15"/>
      <c r="S33" s="15"/>
      <c r="T33" s="13"/>
      <c r="U33" s="13"/>
      <c r="V33" s="13"/>
      <c r="W33" s="2"/>
    </row>
    <row r="34" spans="1:23" ht="2.25" customHeight="1" x14ac:dyDescent="0.25">
      <c r="A34" s="177"/>
      <c r="B34" s="178"/>
      <c r="C34" s="178"/>
      <c r="D34" s="178"/>
      <c r="E34" s="179"/>
      <c r="F34" s="42"/>
      <c r="G34" s="39"/>
      <c r="H34" s="42"/>
      <c r="I34" s="42"/>
      <c r="J34" s="39"/>
      <c r="K34" s="39"/>
      <c r="L34" s="40"/>
      <c r="M34" s="15"/>
      <c r="N34" s="15"/>
      <c r="O34" s="15"/>
      <c r="P34" s="15"/>
      <c r="Q34" s="15"/>
      <c r="R34" s="15"/>
      <c r="S34" s="15"/>
      <c r="T34" s="13"/>
      <c r="U34" s="13"/>
      <c r="V34" s="13"/>
      <c r="W34" s="2"/>
    </row>
    <row r="35" spans="1:23" ht="0.75" customHeight="1" thickBot="1" x14ac:dyDescent="0.3">
      <c r="A35" s="177"/>
      <c r="B35" s="178"/>
      <c r="C35" s="178"/>
      <c r="D35" s="178"/>
      <c r="E35" s="179"/>
      <c r="F35" s="42"/>
      <c r="G35" s="39"/>
      <c r="H35" s="42"/>
      <c r="I35" s="42"/>
      <c r="J35" s="39"/>
      <c r="K35" s="39"/>
      <c r="L35" s="40"/>
      <c r="M35" s="15"/>
      <c r="N35" s="15"/>
      <c r="O35" s="15"/>
      <c r="P35" s="15"/>
      <c r="Q35" s="15"/>
      <c r="R35" s="15"/>
      <c r="S35" s="15"/>
      <c r="T35" s="13"/>
      <c r="U35" s="13"/>
      <c r="V35" s="13"/>
      <c r="W35" s="2"/>
    </row>
    <row r="36" spans="1:23" ht="39.950000000000003" customHeight="1" thickBot="1" x14ac:dyDescent="0.3">
      <c r="A36" s="161" t="s">
        <v>25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3"/>
      <c r="M36" s="15"/>
      <c r="N36" s="15"/>
      <c r="O36" s="15"/>
      <c r="P36" s="15"/>
      <c r="Q36" s="15"/>
      <c r="R36" s="15"/>
      <c r="S36" s="15"/>
      <c r="T36" s="13"/>
      <c r="U36" s="13"/>
      <c r="V36" s="13"/>
      <c r="W36" s="2"/>
    </row>
    <row r="37" spans="1:23" ht="17.100000000000001" customHeight="1" thickBot="1" x14ac:dyDescent="0.3">
      <c r="A37" s="183"/>
      <c r="B37" s="184"/>
      <c r="C37" s="184"/>
      <c r="D37" s="48"/>
      <c r="E37" s="48"/>
      <c r="F37" s="48"/>
      <c r="G37" s="44"/>
      <c r="H37" s="182"/>
      <c r="I37" s="182"/>
      <c r="J37" s="182"/>
      <c r="K37" s="182"/>
      <c r="L37" s="43"/>
      <c r="M37" s="15"/>
      <c r="N37" s="15"/>
      <c r="O37" s="15"/>
      <c r="P37" s="15"/>
      <c r="Q37" s="15"/>
      <c r="R37" s="15"/>
      <c r="S37" s="15"/>
      <c r="T37" s="13"/>
      <c r="U37" s="13"/>
      <c r="V37" s="13"/>
      <c r="W37" s="2"/>
    </row>
    <row r="38" spans="1:23" ht="27" customHeight="1" thickBot="1" x14ac:dyDescent="0.3">
      <c r="A38" s="180" t="s">
        <v>64</v>
      </c>
      <c r="B38" s="181"/>
      <c r="C38" s="181"/>
      <c r="D38" s="181"/>
      <c r="E38" s="58" t="s">
        <v>28</v>
      </c>
      <c r="F38" s="94"/>
      <c r="G38" s="94"/>
      <c r="H38" s="181" t="s">
        <v>66</v>
      </c>
      <c r="I38" s="181"/>
      <c r="J38" s="181"/>
      <c r="K38" s="106" t="s">
        <v>28</v>
      </c>
      <c r="L38" s="76"/>
      <c r="M38" s="15"/>
      <c r="N38" s="15"/>
      <c r="O38" s="15"/>
      <c r="P38" s="15"/>
      <c r="Q38" s="15"/>
      <c r="R38" s="15"/>
      <c r="S38" s="15"/>
      <c r="T38" s="13"/>
      <c r="U38" s="2"/>
    </row>
    <row r="39" spans="1:23" ht="30" customHeight="1" thickBot="1" x14ac:dyDescent="0.3">
      <c r="A39" s="180" t="str">
        <f>IF(E38="Yes","What's the amount of the builder Credit?","")</f>
        <v/>
      </c>
      <c r="B39" s="181"/>
      <c r="C39" s="181"/>
      <c r="D39" s="181"/>
      <c r="E39" s="88"/>
      <c r="F39" s="95"/>
      <c r="G39" s="94"/>
      <c r="H39" s="181" t="str">
        <f>IF(K38="Yes","OK, how much do they need?","")</f>
        <v/>
      </c>
      <c r="I39" s="181"/>
      <c r="J39" s="181"/>
      <c r="K39" s="107"/>
      <c r="L39" s="77"/>
      <c r="M39" s="15"/>
      <c r="N39" s="15"/>
      <c r="O39" s="15"/>
      <c r="P39" s="15"/>
      <c r="Q39" s="15"/>
      <c r="R39" s="15"/>
      <c r="S39" s="15"/>
      <c r="T39" s="13"/>
      <c r="U39" s="13"/>
      <c r="V39" s="13"/>
      <c r="W39" s="2"/>
    </row>
    <row r="40" spans="1:23" ht="35.25" customHeight="1" thickBot="1" x14ac:dyDescent="0.3">
      <c r="A40" s="229" t="str">
        <f>IF(F14="No","Since the borrower is buying the land, tell us about the following","")</f>
        <v/>
      </c>
      <c r="B40" s="230"/>
      <c r="C40" s="230"/>
      <c r="D40" s="230"/>
      <c r="E40" s="230"/>
      <c r="F40" s="230"/>
      <c r="G40" s="99"/>
      <c r="H40" s="226"/>
      <c r="I40" s="226"/>
      <c r="J40" s="226"/>
      <c r="K40" s="100"/>
      <c r="L40" s="77"/>
      <c r="M40" s="15"/>
      <c r="N40" s="15"/>
      <c r="O40" s="15"/>
      <c r="P40" s="15"/>
      <c r="Q40" s="15"/>
      <c r="R40" s="15"/>
      <c r="S40" s="15"/>
      <c r="T40" s="13"/>
      <c r="U40" s="13"/>
      <c r="V40" s="13"/>
      <c r="W40" s="2"/>
    </row>
    <row r="41" spans="1:23" ht="30" customHeight="1" thickBot="1" x14ac:dyDescent="0.3">
      <c r="A41" s="183" t="str">
        <f>IF(F14="No","Did the borrower pay an EMD?","")</f>
        <v/>
      </c>
      <c r="B41" s="184"/>
      <c r="C41" s="184"/>
      <c r="D41" s="184"/>
      <c r="E41" s="58" t="s">
        <v>28</v>
      </c>
      <c r="F41" s="112"/>
      <c r="G41" s="51"/>
      <c r="H41" s="227"/>
      <c r="I41" s="227"/>
      <c r="J41" s="227"/>
      <c r="K41" s="128"/>
      <c r="L41" s="113"/>
      <c r="M41" s="15"/>
      <c r="N41" s="15"/>
      <c r="O41" s="15"/>
      <c r="P41" s="15"/>
      <c r="Q41" s="15"/>
      <c r="R41" s="15"/>
      <c r="S41" s="15"/>
      <c r="T41" s="13"/>
      <c r="U41" s="13"/>
      <c r="V41" s="13"/>
      <c r="W41" s="2"/>
    </row>
    <row r="42" spans="1:23" ht="30" customHeight="1" thickBot="1" x14ac:dyDescent="0.3">
      <c r="A42" s="183" t="str">
        <f>IF(E41="Yes","What's the amount of the EMD paid?","")</f>
        <v/>
      </c>
      <c r="B42" s="184"/>
      <c r="C42" s="184"/>
      <c r="D42" s="184"/>
      <c r="E42" s="89"/>
      <c r="F42" s="114" t="str">
        <f>IF(AND(F14="No",E41="No"),"Leave this blank if no EMD paid.","")</f>
        <v/>
      </c>
      <c r="G42" s="95"/>
      <c r="H42" s="228"/>
      <c r="I42" s="228"/>
      <c r="J42" s="228"/>
      <c r="K42" s="117"/>
      <c r="L42" s="77"/>
      <c r="M42" s="15"/>
      <c r="N42" s="15"/>
      <c r="O42" s="15"/>
      <c r="P42" s="15"/>
      <c r="Q42" s="15"/>
      <c r="R42" s="15"/>
      <c r="S42" s="15"/>
      <c r="T42" s="13"/>
      <c r="U42" s="13"/>
      <c r="V42" s="13"/>
      <c r="W42" s="2"/>
    </row>
    <row r="43" spans="1:23" ht="30" customHeight="1" thickBot="1" x14ac:dyDescent="0.3">
      <c r="A43" s="98"/>
      <c r="B43" s="99"/>
      <c r="C43" s="99"/>
      <c r="D43" s="99"/>
      <c r="E43" s="97"/>
      <c r="F43" s="97"/>
      <c r="G43" s="96"/>
      <c r="H43" s="123"/>
      <c r="I43" s="124"/>
      <c r="J43" s="136" t="s">
        <v>87</v>
      </c>
      <c r="K43" s="127" t="s">
        <v>6</v>
      </c>
      <c r="L43" s="77"/>
      <c r="M43" s="15"/>
      <c r="N43" s="15"/>
      <c r="O43" s="15"/>
      <c r="P43" s="15"/>
      <c r="Q43" s="15"/>
      <c r="R43" s="15"/>
      <c r="S43" s="15"/>
      <c r="T43" s="13"/>
      <c r="U43" s="13"/>
      <c r="V43" s="13"/>
      <c r="W43" s="2"/>
    </row>
    <row r="44" spans="1:23" ht="30" customHeight="1" thickBot="1" x14ac:dyDescent="0.3">
      <c r="A44" s="134"/>
      <c r="B44" s="133"/>
      <c r="C44" s="133"/>
      <c r="D44" s="133" t="s">
        <v>71</v>
      </c>
      <c r="E44" s="116" t="s">
        <v>28</v>
      </c>
      <c r="F44" s="97"/>
      <c r="G44" s="108"/>
      <c r="H44" s="108"/>
      <c r="I44" s="111"/>
      <c r="J44" s="111"/>
      <c r="K44" s="111"/>
      <c r="L44" s="77"/>
      <c r="M44" s="15"/>
      <c r="N44" s="15"/>
      <c r="O44" s="15"/>
      <c r="P44" s="15"/>
      <c r="Q44" s="15"/>
      <c r="R44" s="15"/>
      <c r="S44" s="15"/>
      <c r="T44" s="13"/>
      <c r="U44" s="13"/>
      <c r="V44" s="13"/>
      <c r="W44" s="2"/>
    </row>
    <row r="45" spans="1:23" ht="30" customHeight="1" thickBot="1" x14ac:dyDescent="0.3">
      <c r="A45" s="109"/>
      <c r="B45" s="110"/>
      <c r="C45" s="133"/>
      <c r="D45" s="133" t="str">
        <f>IF(E44="Yes","How much did they put down?","")</f>
        <v/>
      </c>
      <c r="E45" s="115"/>
      <c r="F45" s="97"/>
      <c r="G45" s="108"/>
      <c r="H45" s="108"/>
      <c r="I45" s="111"/>
      <c r="J45" s="111"/>
      <c r="K45" s="111"/>
      <c r="L45" s="77"/>
      <c r="M45" s="15"/>
      <c r="N45" s="15"/>
      <c r="O45" s="15"/>
      <c r="P45" s="15"/>
      <c r="Q45" s="15"/>
      <c r="R45" s="15"/>
      <c r="S45" s="15"/>
      <c r="T45" s="13"/>
      <c r="U45" s="13"/>
      <c r="V45" s="13"/>
      <c r="W45" s="2"/>
    </row>
    <row r="46" spans="1:23" ht="23.25" customHeight="1" x14ac:dyDescent="0.25">
      <c r="A46" s="109"/>
      <c r="B46" s="110"/>
      <c r="C46" s="110"/>
      <c r="D46" s="110"/>
      <c r="E46" s="97"/>
      <c r="F46" s="97"/>
      <c r="G46" s="108"/>
      <c r="H46" s="108"/>
      <c r="I46" s="111"/>
      <c r="J46" s="111"/>
      <c r="K46" s="111"/>
      <c r="L46" s="77"/>
      <c r="M46" s="15"/>
      <c r="N46" s="15"/>
      <c r="O46" s="15"/>
      <c r="P46" s="15"/>
      <c r="Q46" s="15"/>
      <c r="R46" s="15"/>
      <c r="S46" s="15"/>
      <c r="T46" s="13"/>
      <c r="U46" s="13"/>
      <c r="V46" s="13"/>
      <c r="W46" s="2"/>
    </row>
    <row r="47" spans="1:23" ht="30" customHeight="1" x14ac:dyDescent="0.25">
      <c r="A47" s="249" t="s">
        <v>92</v>
      </c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1"/>
      <c r="M47" s="15"/>
      <c r="N47" s="15"/>
      <c r="O47" s="15"/>
      <c r="P47" s="15"/>
      <c r="Q47" s="15"/>
      <c r="R47" s="15"/>
      <c r="S47" s="15"/>
      <c r="T47" s="13"/>
      <c r="U47" s="13"/>
      <c r="V47" s="13"/>
      <c r="W47" s="2"/>
    </row>
    <row r="48" spans="1:23" ht="27" customHeight="1" x14ac:dyDescent="0.25">
      <c r="A48" s="244"/>
      <c r="B48" s="245"/>
      <c r="C48" s="245"/>
      <c r="D48" s="131"/>
      <c r="E48" s="149" t="s">
        <v>93</v>
      </c>
      <c r="F48" s="149"/>
      <c r="G48" s="149"/>
      <c r="H48" s="150"/>
      <c r="I48" s="241"/>
      <c r="J48" s="242"/>
      <c r="K48" s="243"/>
      <c r="L48" s="132"/>
      <c r="M48" s="15"/>
      <c r="N48" s="15"/>
      <c r="O48" s="15"/>
      <c r="P48" s="15"/>
      <c r="Q48" s="15"/>
      <c r="R48" s="15"/>
      <c r="S48" s="15"/>
      <c r="T48" s="13"/>
      <c r="U48" s="13"/>
      <c r="V48" s="13"/>
      <c r="W48" s="2"/>
    </row>
    <row r="49" spans="1:23" ht="27" customHeight="1" x14ac:dyDescent="0.25">
      <c r="A49" s="252"/>
      <c r="B49" s="253"/>
      <c r="C49" s="253"/>
      <c r="D49" s="51"/>
      <c r="E49" s="51"/>
      <c r="F49" s="51"/>
      <c r="G49" s="182"/>
      <c r="H49" s="182"/>
      <c r="I49" s="248"/>
      <c r="J49" s="248"/>
      <c r="K49" s="248"/>
      <c r="L49" s="77"/>
      <c r="M49" s="15"/>
      <c r="N49" s="15"/>
      <c r="O49" s="15"/>
      <c r="P49" s="15"/>
      <c r="Q49" s="15"/>
      <c r="R49" s="15"/>
      <c r="S49" s="15"/>
      <c r="T49" s="13"/>
      <c r="U49" s="13"/>
      <c r="V49" s="13"/>
      <c r="W49" s="2"/>
    </row>
    <row r="50" spans="1:23" ht="3.95" customHeight="1" thickBot="1" x14ac:dyDescent="0.3">
      <c r="A50" s="32"/>
      <c r="B50" s="33"/>
      <c r="C50" s="33"/>
      <c r="D50" s="33"/>
      <c r="E50" s="33"/>
      <c r="F50" s="33"/>
      <c r="G50" s="33"/>
      <c r="H50" s="33"/>
      <c r="I50" s="23"/>
      <c r="J50" s="23"/>
      <c r="K50" s="23"/>
      <c r="L50" s="78"/>
      <c r="M50" s="15"/>
      <c r="N50" s="15"/>
      <c r="O50" s="15"/>
      <c r="P50" s="15"/>
      <c r="Q50" s="15"/>
      <c r="R50" s="15"/>
      <c r="S50" s="15"/>
      <c r="T50" s="13"/>
      <c r="U50" s="13"/>
      <c r="V50" s="13"/>
      <c r="W50" s="2"/>
    </row>
    <row r="51" spans="1:23" ht="39.950000000000003" customHeight="1" thickBot="1" x14ac:dyDescent="0.3">
      <c r="A51" s="161" t="str">
        <f>IF(D9="USDA","USDA ONLY - Monthly Payment Information","If not USDA, continue to section 4 - Loan Terms")</f>
        <v>If not USDA, continue to section 4 - Loan Terms</v>
      </c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3"/>
      <c r="M51" s="15"/>
      <c r="N51" s="15"/>
      <c r="O51" s="15"/>
      <c r="P51" s="15"/>
      <c r="R51" s="15"/>
      <c r="S51" s="15"/>
      <c r="T51" s="13"/>
      <c r="U51" s="13"/>
      <c r="V51" s="13"/>
      <c r="W51" s="2"/>
    </row>
    <row r="52" spans="1:23" ht="3" customHeight="1" thickBot="1" x14ac:dyDescent="0.3">
      <c r="A52" s="32"/>
      <c r="B52" s="33"/>
      <c r="C52" s="33"/>
      <c r="D52" s="23"/>
      <c r="E52" s="33"/>
      <c r="F52" s="33"/>
      <c r="G52" s="33"/>
      <c r="H52" s="33"/>
      <c r="I52" s="33"/>
      <c r="J52" s="33"/>
      <c r="K52" s="33"/>
      <c r="L52" s="79"/>
      <c r="M52" s="15"/>
      <c r="N52" s="15"/>
      <c r="O52" s="15"/>
      <c r="P52" s="15"/>
      <c r="Q52" s="15"/>
      <c r="R52" s="15"/>
      <c r="S52" s="15"/>
      <c r="T52" s="13"/>
      <c r="U52" s="13"/>
      <c r="V52" s="13"/>
      <c r="W52" s="2"/>
    </row>
    <row r="53" spans="1:23" ht="24.95" customHeight="1" thickBot="1" x14ac:dyDescent="0.3">
      <c r="A53" s="235" t="str">
        <f>IF(D9="USDA","Estimated Note Rate:","")</f>
        <v/>
      </c>
      <c r="B53" s="200"/>
      <c r="C53" s="200"/>
      <c r="D53" s="153"/>
      <c r="E53" s="154"/>
      <c r="F53" s="90"/>
      <c r="G53" s="200" t="str">
        <f>IF(D9="USDA","Estimated Monthly Taxes:","")</f>
        <v/>
      </c>
      <c r="H53" s="200"/>
      <c r="I53" s="151"/>
      <c r="J53" s="152"/>
      <c r="K53" s="92"/>
      <c r="L53" s="80"/>
      <c r="M53" s="15"/>
      <c r="N53" s="15"/>
      <c r="O53" s="15"/>
      <c r="P53" s="15"/>
      <c r="Q53" s="15"/>
      <c r="R53" s="15"/>
      <c r="S53" s="15"/>
      <c r="T53" s="13"/>
      <c r="U53" s="13"/>
      <c r="V53" s="13"/>
      <c r="W53" s="2"/>
    </row>
    <row r="54" spans="1:23" ht="24.95" customHeight="1" thickBot="1" x14ac:dyDescent="0.3">
      <c r="A54" s="31"/>
      <c r="B54" s="30"/>
      <c r="C54" s="96" t="str">
        <f>IF(D9="USDA","Estimated Monthly HOI:","")</f>
        <v/>
      </c>
      <c r="D54" s="151"/>
      <c r="E54" s="152"/>
      <c r="F54" s="91"/>
      <c r="G54" s="30"/>
      <c r="H54" s="30"/>
      <c r="I54" s="34"/>
      <c r="J54" s="34"/>
      <c r="K54" s="34"/>
      <c r="L54" s="81"/>
      <c r="M54" s="15"/>
      <c r="N54" s="15"/>
      <c r="O54" s="15"/>
      <c r="P54" s="15"/>
      <c r="Q54" s="15"/>
      <c r="R54" s="15"/>
      <c r="S54" s="15"/>
      <c r="T54" s="13"/>
      <c r="U54" s="13"/>
      <c r="V54" s="13"/>
      <c r="W54" s="2"/>
    </row>
    <row r="55" spans="1:23" ht="3.75" customHeight="1" thickBot="1" x14ac:dyDescent="0.3">
      <c r="A55" s="32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79"/>
      <c r="M55" s="15"/>
      <c r="N55" s="15"/>
      <c r="O55" s="15"/>
      <c r="P55" s="15"/>
      <c r="Q55" s="15"/>
      <c r="R55" s="15"/>
      <c r="S55" s="15"/>
      <c r="T55" s="13"/>
      <c r="U55" s="13"/>
      <c r="V55" s="13"/>
      <c r="W55" s="2"/>
    </row>
    <row r="56" spans="1:23" ht="39.950000000000003" customHeight="1" thickBot="1" x14ac:dyDescent="0.3">
      <c r="A56" s="161" t="s">
        <v>62</v>
      </c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3"/>
      <c r="M56" s="15"/>
      <c r="N56" s="15"/>
      <c r="O56" s="15"/>
      <c r="P56" s="15"/>
      <c r="Q56" s="15"/>
      <c r="R56" s="15"/>
      <c r="S56" s="15"/>
      <c r="T56" s="13"/>
      <c r="U56" s="13"/>
      <c r="V56" s="13"/>
      <c r="W56" s="2"/>
    </row>
    <row r="57" spans="1:23" ht="23.25" customHeight="1" thickBot="1" x14ac:dyDescent="0.3">
      <c r="A57" s="130" t="s">
        <v>90</v>
      </c>
      <c r="B57" s="37"/>
      <c r="C57" s="37"/>
      <c r="D57" s="37"/>
      <c r="E57" s="37"/>
      <c r="F57" s="35"/>
      <c r="G57" s="35"/>
      <c r="H57" s="35"/>
      <c r="I57" s="35"/>
      <c r="J57" s="35"/>
      <c r="K57" s="35"/>
      <c r="L57" s="82"/>
      <c r="M57" s="15"/>
      <c r="N57" s="15"/>
      <c r="O57" s="15"/>
      <c r="P57" s="15"/>
      <c r="Q57" s="15"/>
      <c r="R57" s="15"/>
      <c r="S57" s="15"/>
      <c r="T57" s="13"/>
      <c r="U57" s="13"/>
      <c r="V57" s="13"/>
      <c r="W57" s="2"/>
    </row>
    <row r="58" spans="1:23" ht="89.25" customHeight="1" thickBot="1" x14ac:dyDescent="0.3">
      <c r="A58" s="155" t="s">
        <v>91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7"/>
      <c r="M58" s="15"/>
      <c r="N58" s="15"/>
      <c r="O58" s="15"/>
      <c r="P58" s="15"/>
      <c r="Q58" s="15"/>
      <c r="R58" s="15"/>
      <c r="S58" s="15"/>
      <c r="T58" s="13"/>
      <c r="U58" s="13"/>
      <c r="V58" s="13"/>
      <c r="W58" s="2"/>
    </row>
    <row r="59" spans="1:23" ht="12" customHeight="1" thickBot="1" x14ac:dyDescent="0.3">
      <c r="A59" s="38"/>
      <c r="B59" s="37"/>
      <c r="C59" s="37"/>
      <c r="D59" s="37"/>
      <c r="E59" s="37"/>
      <c r="F59" s="35"/>
      <c r="G59" s="35"/>
      <c r="H59" s="35"/>
      <c r="I59" s="35"/>
      <c r="J59" s="35"/>
      <c r="K59" s="35"/>
      <c r="L59" s="82"/>
      <c r="M59" s="15"/>
      <c r="N59" s="15"/>
      <c r="O59" s="15"/>
      <c r="P59" s="15"/>
      <c r="Q59" s="15"/>
      <c r="R59" s="15"/>
      <c r="S59" s="15"/>
      <c r="T59" s="13"/>
      <c r="U59" s="13"/>
      <c r="V59" s="13"/>
      <c r="W59" s="2"/>
    </row>
    <row r="60" spans="1:23" ht="24.95" customHeight="1" thickBot="1" x14ac:dyDescent="0.3">
      <c r="A60" s="164" t="s">
        <v>26</v>
      </c>
      <c r="B60" s="149"/>
      <c r="C60" s="149"/>
      <c r="D60" s="165"/>
      <c r="E60" s="166"/>
      <c r="F60" s="36"/>
      <c r="G60" s="36"/>
      <c r="H60" s="171" t="str">
        <f>IF(D60&gt;1,"Almost done!","")</f>
        <v/>
      </c>
      <c r="I60" s="171"/>
      <c r="J60" s="171"/>
      <c r="K60" s="171"/>
      <c r="L60" s="83"/>
      <c r="M60" s="15"/>
      <c r="N60" s="15"/>
      <c r="O60" s="15"/>
      <c r="P60" s="15"/>
      <c r="Q60" s="15"/>
      <c r="R60" s="15"/>
      <c r="S60" s="15"/>
      <c r="T60" s="13"/>
      <c r="U60" s="13"/>
      <c r="V60" s="13"/>
      <c r="W60" s="2"/>
    </row>
    <row r="61" spans="1:23" ht="24.95" customHeight="1" thickBot="1" x14ac:dyDescent="0.3">
      <c r="A61" s="164" t="s">
        <v>27</v>
      </c>
      <c r="B61" s="149"/>
      <c r="C61" s="149"/>
      <c r="D61" s="169">
        <v>9</v>
      </c>
      <c r="E61" s="170"/>
      <c r="F61" s="147" t="str">
        <f>IF(H60="Almost done!","Finally, what's your requested Loan Amount?","")</f>
        <v/>
      </c>
      <c r="G61" s="148"/>
      <c r="H61" s="148"/>
      <c r="I61" s="148"/>
      <c r="J61" s="172"/>
      <c r="K61" s="173"/>
      <c r="L61" s="76"/>
      <c r="M61" s="15"/>
      <c r="N61" s="15"/>
      <c r="O61" s="15"/>
      <c r="P61" s="15"/>
      <c r="Q61" s="15"/>
      <c r="R61" s="15"/>
      <c r="S61" s="15"/>
      <c r="T61" s="13"/>
      <c r="U61" s="2"/>
    </row>
    <row r="62" spans="1:23" ht="24.95" customHeight="1" thickBot="1" x14ac:dyDescent="0.3">
      <c r="A62" s="164" t="s">
        <v>97</v>
      </c>
      <c r="B62" s="149"/>
      <c r="C62" s="149"/>
      <c r="D62" s="167"/>
      <c r="E62" s="168"/>
      <c r="F62" s="148" t="str">
        <f>IF(D60&gt;1,"Should we maximize the Loan Amount to Limit the Cash to Close?","")</f>
        <v/>
      </c>
      <c r="G62" s="148"/>
      <c r="H62" s="148"/>
      <c r="I62" s="148"/>
      <c r="J62" s="174"/>
      <c r="K62" s="175"/>
      <c r="L62" s="40"/>
      <c r="M62" s="15"/>
      <c r="N62" s="15"/>
      <c r="O62" s="15"/>
      <c r="P62" s="15"/>
      <c r="Q62" s="15"/>
      <c r="R62" s="15"/>
      <c r="S62" s="15"/>
      <c r="T62" s="13"/>
      <c r="U62" s="13"/>
      <c r="V62" s="13"/>
      <c r="W62" s="2"/>
    </row>
    <row r="63" spans="1:23" ht="24.95" customHeight="1" x14ac:dyDescent="0.25">
      <c r="A63" s="158"/>
      <c r="B63" s="159"/>
      <c r="C63" s="159"/>
      <c r="D63" s="160"/>
      <c r="E63" s="160"/>
      <c r="F63" s="140"/>
      <c r="G63" s="52"/>
      <c r="H63" s="52"/>
      <c r="I63" s="52"/>
      <c r="J63" s="52"/>
      <c r="K63" s="52"/>
      <c r="L63" s="84"/>
      <c r="M63" s="15"/>
      <c r="N63" s="15"/>
      <c r="O63" s="15"/>
      <c r="P63" s="15"/>
      <c r="Q63" s="15"/>
      <c r="R63" s="15"/>
      <c r="S63" s="15"/>
      <c r="T63" s="13"/>
      <c r="U63" s="13"/>
      <c r="V63" s="13"/>
      <c r="W63" s="2"/>
    </row>
    <row r="64" spans="1:23" ht="7.5" customHeight="1" x14ac:dyDescent="0.25">
      <c r="A64" s="141" t="str">
        <f>IF(OR(J61&gt;0,J62&gt;0),"Congratulations!!  Please save this form and email it to the GSF Scenario Team at CPScenario@gogsf.com.  Our team will respond to you within 24 hours to go over next steps.  Thank you for your partnership!!","")</f>
        <v/>
      </c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3"/>
      <c r="M64" s="15"/>
      <c r="N64" s="15"/>
      <c r="O64" s="15"/>
      <c r="P64" s="15"/>
      <c r="Q64" s="15"/>
      <c r="R64" s="15"/>
      <c r="S64" s="15"/>
      <c r="T64" s="14"/>
      <c r="U64" s="14"/>
      <c r="V64" s="14"/>
    </row>
    <row r="65" spans="1:22" ht="43.5" customHeight="1" thickBot="1" x14ac:dyDescent="0.3">
      <c r="A65" s="144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6"/>
      <c r="M65" s="15"/>
      <c r="N65" s="15"/>
      <c r="O65" s="15"/>
      <c r="P65" s="15"/>
      <c r="Q65" s="15"/>
      <c r="R65" s="15"/>
      <c r="S65" s="15"/>
      <c r="T65" s="14"/>
      <c r="U65" s="14"/>
      <c r="V65" s="14"/>
    </row>
    <row r="66" spans="1:22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54"/>
      <c r="M66" s="14"/>
      <c r="N66" s="14"/>
      <c r="O66" s="14"/>
      <c r="P66" s="14"/>
      <c r="Q66" s="14"/>
      <c r="R66" s="14"/>
      <c r="S66" s="14"/>
      <c r="T66" s="14"/>
      <c r="U66" s="14"/>
      <c r="V66" s="14"/>
    </row>
    <row r="67" spans="1:2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4"/>
      <c r="N67" s="14"/>
      <c r="O67" s="14"/>
      <c r="P67" s="14"/>
      <c r="Q67" s="14"/>
      <c r="R67" s="14"/>
      <c r="S67" s="14"/>
      <c r="T67" s="14"/>
      <c r="U67" s="14"/>
      <c r="V67" s="14"/>
    </row>
    <row r="68" spans="1:22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</row>
    <row r="69" spans="1:22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</row>
    <row r="70" spans="1:22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</row>
  </sheetData>
  <sheetProtection selectLockedCells="1"/>
  <mergeCells count="86">
    <mergeCell ref="G53:H53"/>
    <mergeCell ref="I53:J53"/>
    <mergeCell ref="I49:K49"/>
    <mergeCell ref="A32:F32"/>
    <mergeCell ref="A47:L47"/>
    <mergeCell ref="A49:C49"/>
    <mergeCell ref="A51:L51"/>
    <mergeCell ref="A53:C53"/>
    <mergeCell ref="J31:K31"/>
    <mergeCell ref="I48:K48"/>
    <mergeCell ref="A48:C48"/>
    <mergeCell ref="A30:D30"/>
    <mergeCell ref="G49:H49"/>
    <mergeCell ref="A18:F18"/>
    <mergeCell ref="G30:I30"/>
    <mergeCell ref="H40:J40"/>
    <mergeCell ref="H41:J41"/>
    <mergeCell ref="H42:J42"/>
    <mergeCell ref="A41:D41"/>
    <mergeCell ref="A42:D42"/>
    <mergeCell ref="A40:F40"/>
    <mergeCell ref="I19:J19"/>
    <mergeCell ref="F25:L26"/>
    <mergeCell ref="I18:J18"/>
    <mergeCell ref="A31:C31"/>
    <mergeCell ref="D31:E31"/>
    <mergeCell ref="F31:I31"/>
    <mergeCell ref="A20:H22"/>
    <mergeCell ref="F28:L29"/>
    <mergeCell ref="A1:K1"/>
    <mergeCell ref="I20:K20"/>
    <mergeCell ref="I21:K21"/>
    <mergeCell ref="I22:K22"/>
    <mergeCell ref="A2:K2"/>
    <mergeCell ref="A12:K12"/>
    <mergeCell ref="A14:E14"/>
    <mergeCell ref="A7:B7"/>
    <mergeCell ref="A9:C10"/>
    <mergeCell ref="D9:E10"/>
    <mergeCell ref="I9:J10"/>
    <mergeCell ref="A3:B3"/>
    <mergeCell ref="A5:B5"/>
    <mergeCell ref="H3:I3"/>
    <mergeCell ref="I15:J15"/>
    <mergeCell ref="I16:J16"/>
    <mergeCell ref="I17:J17"/>
    <mergeCell ref="H13:K14"/>
    <mergeCell ref="G15:H15"/>
    <mergeCell ref="C3:E3"/>
    <mergeCell ref="C5:E5"/>
    <mergeCell ref="C7:E7"/>
    <mergeCell ref="A15:E15"/>
    <mergeCell ref="H7:I7"/>
    <mergeCell ref="F9:H10"/>
    <mergeCell ref="J61:K61"/>
    <mergeCell ref="G16:H16"/>
    <mergeCell ref="F62:I62"/>
    <mergeCell ref="J62:K62"/>
    <mergeCell ref="A16:E16"/>
    <mergeCell ref="A34:E35"/>
    <mergeCell ref="A36:L36"/>
    <mergeCell ref="A38:D38"/>
    <mergeCell ref="A39:D39"/>
    <mergeCell ref="H37:K37"/>
    <mergeCell ref="A37:C37"/>
    <mergeCell ref="H38:J38"/>
    <mergeCell ref="H39:J39"/>
    <mergeCell ref="J30:K30"/>
    <mergeCell ref="A24:K24"/>
    <mergeCell ref="A26:E26"/>
    <mergeCell ref="A64:L65"/>
    <mergeCell ref="F61:I61"/>
    <mergeCell ref="E48:H48"/>
    <mergeCell ref="D54:E54"/>
    <mergeCell ref="D53:E53"/>
    <mergeCell ref="A58:L58"/>
    <mergeCell ref="A63:C63"/>
    <mergeCell ref="D63:E63"/>
    <mergeCell ref="A56:L56"/>
    <mergeCell ref="A60:C60"/>
    <mergeCell ref="D60:E60"/>
    <mergeCell ref="A62:C62"/>
    <mergeCell ref="D62:E62"/>
    <mergeCell ref="A61:C61"/>
    <mergeCell ref="D61:E61"/>
    <mergeCell ref="H60:K60"/>
  </mergeCells>
  <dataValidations count="2">
    <dataValidation allowBlank="1" showInputMessage="1" showErrorMessage="1" promptTitle="Original Purchase Date" prompt="Enter the original purchase date; mm/dd/yyyy" sqref="I17:J17" xr:uid="{12CBAA8E-F341-4B70-ABC0-D1F48133F700}"/>
    <dataValidation allowBlank="1" showInputMessage="1" showErrorMessage="1" promptTitle="For Jumbo Product" prompt="Need FICO score estimate to determine max LTV eligibility." sqref="D62:E62" xr:uid="{36D47F52-CDE5-4283-81E1-16494C5AE108}"/>
  </dataValidations>
  <pageMargins left="0.25" right="0.25" top="0.75" bottom="0.75" header="0.3" footer="0.3"/>
  <pageSetup paperSize="5" scale="60" orientation="portrait" r:id="rId1"/>
  <drawing r:id="rId2"/>
  <legacyDrawing r:id="rId3"/>
  <legacyDrawingHF r:id="rId4"/>
  <controls>
    <mc:AlternateContent xmlns:mc="http://schemas.openxmlformats.org/markup-compatibility/2006">
      <mc:Choice Requires="x14">
        <control shapeId="1049" r:id="rId5" name="DTPicker1">
          <controlPr defaultSize="0" autoLine="0" linkedCell="$I$17:$J$17" r:id="rId6">
            <anchor moveWithCells="1">
              <from>
                <xdr:col>7</xdr:col>
                <xdr:colOff>1952625</xdr:colOff>
                <xdr:row>16</xdr:row>
                <xdr:rowOff>47625</xdr:rowOff>
              </from>
              <to>
                <xdr:col>7</xdr:col>
                <xdr:colOff>2219325</xdr:colOff>
                <xdr:row>16</xdr:row>
                <xdr:rowOff>314325</xdr:rowOff>
              </to>
            </anchor>
          </controlPr>
        </control>
      </mc:Choice>
      <mc:Fallback>
        <control shapeId="1049" r:id="rId5" name="DTPicker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promptTitle="Property State" prompt="Please select from our list of approved states." xr:uid="{00000000-0002-0000-0000-000002000000}">
          <x14:formula1>
            <xm:f>'Drop downs'!$N$6:$N$42</xm:f>
          </x14:formula1>
          <xm:sqref>H5</xm:sqref>
        </x14:dataValidation>
        <x14:dataValidation type="list" allowBlank="1" showInputMessage="1" showErrorMessage="1" promptTitle="Construction Type" prompt="Please select Site Built, Manufactured, or Modular from the dropdown box_x000a_" xr:uid="{00000000-0002-0000-0000-000003000000}">
          <x14:formula1>
            <xm:f>'Drop downs'!$F$11:$F$14</xm:f>
          </x14:formula1>
          <xm:sqref>I9:J10</xm:sqref>
        </x14:dataValidation>
        <x14:dataValidation type="list" allowBlank="1" showInputMessage="1" showErrorMessage="1" promptTitle="Loan Type" prompt="Please select your Loan Type from the dropdown box" xr:uid="{00000000-0002-0000-0000-000004000000}">
          <x14:formula1>
            <xm:f>'Drop downs'!$F$28:$F$32</xm:f>
          </x14:formula1>
          <xm:sqref>D9:E10</xm:sqref>
        </x14:dataValidation>
        <x14:dataValidation type="list" allowBlank="1" showInputMessage="1" showErrorMessage="1" xr:uid="{484D5233-4849-4562-A2D6-49A0F885D66F}">
          <x14:formula1>
            <xm:f>'Drop downs'!$F$6:$F$8</xm:f>
          </x14:formula1>
          <xm:sqref>F14</xm:sqref>
        </x14:dataValidation>
        <x14:dataValidation type="list" allowBlank="1" showInputMessage="1" showErrorMessage="1" promptTitle="Closing Cost Credit" prompt="Please select Yes or No regarding whether or not the builder is giving a credit towards closing." xr:uid="{EB8F50D1-C2F5-4DF8-94DB-EA2066F2F7FE}">
          <x14:formula1>
            <xm:f>'Drop downs'!$F$18:$F$20</xm:f>
          </x14:formula1>
          <xm:sqref>E38</xm:sqref>
        </x14:dataValidation>
        <x14:dataValidation type="list" allowBlank="1" showInputMessage="1" showErrorMessage="1" promptTitle="EMD Paid on the Lot" prompt="Please select Yes or No regarding whether or not the borrower has already paid an EMD on the land." xr:uid="{5B80ED54-0E6F-4372-AA74-87DF480FBAF4}">
          <x14:formula1>
            <xm:f>'Drop downs'!$F$23:$F$25</xm:f>
          </x14:formula1>
          <xm:sqref>E41</xm:sqref>
        </x14:dataValidation>
        <x14:dataValidation type="list" allowBlank="1" showInputMessage="1" showErrorMessage="1" promptTitle="Initial Builder Advance" prompt="Indicate whether or not the builder is looking for a draw at closing." xr:uid="{90070D89-CD11-480F-8314-5BEF08129730}">
          <x14:formula1>
            <xm:f>'Drop downs'!$F$37:$F$39</xm:f>
          </x14:formula1>
          <xm:sqref>K38</xm:sqref>
        </x14:dataValidation>
        <x14:dataValidation type="list" allowBlank="1" showInputMessage="1" showErrorMessage="1" promptTitle="Percentage Requested" prompt="Indicate the amount requested as a Percentage of the Builder hard costs." xr:uid="{C2139E7E-3337-4062-B4DE-9E4E30AA026B}">
          <x14:formula1>
            <xm:f>'Drop downs'!$F$41:$F$50</xm:f>
          </x14:formula1>
          <xm:sqref>K39</xm:sqref>
        </x14:dataValidation>
        <x14:dataValidation type="list" allowBlank="1" showInputMessage="1" showErrorMessage="1" xr:uid="{62B70431-06CA-4C3F-A296-CDD5DB1ECB10}">
          <x14:formula1>
            <xm:f>'Drop downs'!$I$47:$I$49</xm:f>
          </x14:formula1>
          <xm:sqref>E44</xm:sqref>
        </x14:dataValidation>
        <x14:dataValidation type="list" allowBlank="1" showInputMessage="1" showErrorMessage="1" promptTitle="Cash to close" prompt="Tell us if you want to get the loan to as close to $0 down as possible or not." xr:uid="{E187C4C3-07A5-40D3-88FA-8227D4BFEB87}">
          <x14:formula1>
            <xm:f>'Drop downs'!$I$52:$I$53</xm:f>
          </x14:formula1>
          <xm:sqref>J62:K62</xm:sqref>
        </x14:dataValidation>
        <x14:dataValidation type="list" allowBlank="1" showInputMessage="1" showErrorMessage="1" promptTitle="Land Seller" prompt="Indicate if the land is being sold by the Builder or if it's being sold by an unrelated private party." xr:uid="{E77FE0C4-A5E4-4526-8F9E-1B8DC4687043}">
          <x14:formula1>
            <xm:f>'Drop downs'!$F$59:$F$60</xm:f>
          </x14:formula1>
          <xm:sqref>F17</xm:sqref>
        </x14:dataValidation>
        <x14:dataValidation type="list" allowBlank="1" showInputMessage="1" showErrorMessage="1" promptTitle="Discount Points" prompt="Indicate if the borrower is paying discount points to buy down the rate." xr:uid="{7C77FC1C-974F-4262-925F-ADD4A10B78F1}">
          <x14:formula1>
            <xm:f>'Drop downs'!$K$59:$K$83</xm:f>
          </x14:formula1>
          <xm:sqref>K43</xm:sqref>
        </x14:dataValidation>
        <x14:dataValidation type="list" allowBlank="1" showInputMessage="1" showErrorMessage="1" xr:uid="{5BAF86DB-4E09-48C3-A73E-2BBF41BFCBEA}">
          <x14:formula1>
            <xm:f>'Drop downs'!$J$7:$J$10</xm:f>
          </x14:formula1>
          <xm:sqref>D61:E61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41265-19EF-4539-9ADF-1B8EE17939EB}">
  <sheetPr codeName="Sheet2"/>
  <dimension ref="F5:R83"/>
  <sheetViews>
    <sheetView topLeftCell="A28" workbookViewId="0">
      <selection activeCell="J11" sqref="J11"/>
    </sheetView>
  </sheetViews>
  <sheetFormatPr defaultRowHeight="15" x14ac:dyDescent="0.25"/>
  <cols>
    <col min="17" max="17" width="17.42578125" customWidth="1"/>
  </cols>
  <sheetData>
    <row r="5" spans="6:18" x14ac:dyDescent="0.25">
      <c r="F5" t="s">
        <v>20</v>
      </c>
      <c r="J5" t="s">
        <v>12</v>
      </c>
      <c r="N5" t="s">
        <v>29</v>
      </c>
      <c r="Q5" t="s">
        <v>80</v>
      </c>
    </row>
    <row r="6" spans="6:18" x14ac:dyDescent="0.25">
      <c r="F6" t="s">
        <v>28</v>
      </c>
      <c r="J6" t="s">
        <v>28</v>
      </c>
      <c r="N6" t="s">
        <v>30</v>
      </c>
    </row>
    <row r="7" spans="6:18" x14ac:dyDescent="0.25">
      <c r="F7" t="s">
        <v>5</v>
      </c>
      <c r="J7">
        <v>9</v>
      </c>
      <c r="N7" t="s">
        <v>31</v>
      </c>
      <c r="Q7" t="s">
        <v>1</v>
      </c>
      <c r="R7" t="s">
        <v>81</v>
      </c>
    </row>
    <row r="8" spans="6:18" x14ac:dyDescent="0.25">
      <c r="F8" t="s">
        <v>6</v>
      </c>
      <c r="J8">
        <v>10</v>
      </c>
      <c r="N8" t="s">
        <v>89</v>
      </c>
      <c r="Q8" t="s">
        <v>0</v>
      </c>
      <c r="R8" t="s">
        <v>81</v>
      </c>
    </row>
    <row r="9" spans="6:18" x14ac:dyDescent="0.25">
      <c r="J9">
        <v>11</v>
      </c>
      <c r="N9" t="s">
        <v>32</v>
      </c>
      <c r="Q9" t="s">
        <v>17</v>
      </c>
      <c r="R9" t="s">
        <v>81</v>
      </c>
    </row>
    <row r="10" spans="6:18" x14ac:dyDescent="0.25">
      <c r="F10" t="s">
        <v>21</v>
      </c>
      <c r="J10">
        <v>12</v>
      </c>
      <c r="N10" t="s">
        <v>33</v>
      </c>
      <c r="Q10" t="s">
        <v>2</v>
      </c>
      <c r="R10" t="s">
        <v>2</v>
      </c>
    </row>
    <row r="11" spans="6:18" x14ac:dyDescent="0.25">
      <c r="F11" t="s">
        <v>28</v>
      </c>
      <c r="N11" t="s">
        <v>34</v>
      </c>
    </row>
    <row r="12" spans="6:18" x14ac:dyDescent="0.25">
      <c r="F12" t="s">
        <v>4</v>
      </c>
      <c r="N12" t="s">
        <v>35</v>
      </c>
    </row>
    <row r="13" spans="6:18" x14ac:dyDescent="0.25">
      <c r="F13" t="s">
        <v>3</v>
      </c>
      <c r="N13" t="s">
        <v>36</v>
      </c>
    </row>
    <row r="14" spans="6:18" x14ac:dyDescent="0.25">
      <c r="F14" t="s">
        <v>76</v>
      </c>
      <c r="N14" t="s">
        <v>85</v>
      </c>
      <c r="Q14" t="s">
        <v>82</v>
      </c>
    </row>
    <row r="15" spans="6:18" x14ac:dyDescent="0.25">
      <c r="N15" t="s">
        <v>37</v>
      </c>
      <c r="Q15" s="121" t="e">
        <f>VLOOKUP('Intake Form'!D9,'Drop downs'!Q7:R12,2,FALSE)</f>
        <v>#N/A</v>
      </c>
    </row>
    <row r="16" spans="6:18" x14ac:dyDescent="0.25">
      <c r="N16" t="s">
        <v>75</v>
      </c>
    </row>
    <row r="17" spans="6:17" x14ac:dyDescent="0.25">
      <c r="F17" t="s">
        <v>22</v>
      </c>
      <c r="N17" t="s">
        <v>38</v>
      </c>
    </row>
    <row r="18" spans="6:17" x14ac:dyDescent="0.25">
      <c r="F18" t="s">
        <v>28</v>
      </c>
      <c r="N18" t="s">
        <v>39</v>
      </c>
      <c r="Q18" t="s">
        <v>83</v>
      </c>
    </row>
    <row r="19" spans="6:17" x14ac:dyDescent="0.25">
      <c r="F19" t="s">
        <v>5</v>
      </c>
      <c r="N19" t="s">
        <v>40</v>
      </c>
      <c r="Q19" t="s">
        <v>28</v>
      </c>
    </row>
    <row r="20" spans="6:17" x14ac:dyDescent="0.25">
      <c r="F20" t="s">
        <v>6</v>
      </c>
      <c r="N20" t="s">
        <v>41</v>
      </c>
      <c r="Q20" t="s">
        <v>84</v>
      </c>
    </row>
    <row r="21" spans="6:17" x14ac:dyDescent="0.25">
      <c r="N21" t="s">
        <v>42</v>
      </c>
    </row>
    <row r="22" spans="6:17" x14ac:dyDescent="0.25">
      <c r="F22" t="s">
        <v>23</v>
      </c>
      <c r="N22" t="s">
        <v>43</v>
      </c>
    </row>
    <row r="23" spans="6:17" x14ac:dyDescent="0.25">
      <c r="F23" t="s">
        <v>28</v>
      </c>
      <c r="N23" t="s">
        <v>44</v>
      </c>
    </row>
    <row r="24" spans="6:17" x14ac:dyDescent="0.25">
      <c r="F24" t="s">
        <v>5</v>
      </c>
      <c r="N24" t="s">
        <v>45</v>
      </c>
    </row>
    <row r="25" spans="6:17" x14ac:dyDescent="0.25">
      <c r="F25" t="s">
        <v>6</v>
      </c>
      <c r="N25" t="s">
        <v>46</v>
      </c>
    </row>
    <row r="26" spans="6:17" x14ac:dyDescent="0.25">
      <c r="N26" t="s">
        <v>53</v>
      </c>
    </row>
    <row r="27" spans="6:17" x14ac:dyDescent="0.25">
      <c r="F27" t="s">
        <v>18</v>
      </c>
      <c r="N27" t="s">
        <v>47</v>
      </c>
    </row>
    <row r="28" spans="6:17" x14ac:dyDescent="0.25">
      <c r="F28" t="s">
        <v>28</v>
      </c>
      <c r="N28" t="s">
        <v>48</v>
      </c>
    </row>
    <row r="29" spans="6:17" x14ac:dyDescent="0.25">
      <c r="F29" t="s">
        <v>1</v>
      </c>
      <c r="N29" t="s">
        <v>49</v>
      </c>
    </row>
    <row r="30" spans="6:17" x14ac:dyDescent="0.25">
      <c r="F30" t="s">
        <v>0</v>
      </c>
      <c r="N30" t="s">
        <v>50</v>
      </c>
    </row>
    <row r="31" spans="6:17" x14ac:dyDescent="0.25">
      <c r="F31" t="s">
        <v>17</v>
      </c>
      <c r="N31" t="s">
        <v>51</v>
      </c>
    </row>
    <row r="32" spans="6:17" x14ac:dyDescent="0.25">
      <c r="F32" t="s">
        <v>2</v>
      </c>
      <c r="N32" t="s">
        <v>52</v>
      </c>
    </row>
    <row r="33" spans="6:14" x14ac:dyDescent="0.25">
      <c r="N33" t="s">
        <v>54</v>
      </c>
    </row>
    <row r="34" spans="6:14" x14ac:dyDescent="0.25">
      <c r="N34" t="s">
        <v>55</v>
      </c>
    </row>
    <row r="35" spans="6:14" x14ac:dyDescent="0.25">
      <c r="N35" t="s">
        <v>56</v>
      </c>
    </row>
    <row r="36" spans="6:14" x14ac:dyDescent="0.25">
      <c r="F36" t="s">
        <v>67</v>
      </c>
      <c r="N36" t="s">
        <v>57</v>
      </c>
    </row>
    <row r="37" spans="6:14" x14ac:dyDescent="0.25">
      <c r="F37" t="s">
        <v>28</v>
      </c>
      <c r="N37" t="s">
        <v>58</v>
      </c>
    </row>
    <row r="38" spans="6:14" x14ac:dyDescent="0.25">
      <c r="F38" t="s">
        <v>5</v>
      </c>
      <c r="N38" t="s">
        <v>65</v>
      </c>
    </row>
    <row r="39" spans="6:14" x14ac:dyDescent="0.25">
      <c r="F39" t="s">
        <v>6</v>
      </c>
      <c r="I39" t="s">
        <v>69</v>
      </c>
      <c r="N39" t="s">
        <v>1</v>
      </c>
    </row>
    <row r="40" spans="6:14" x14ac:dyDescent="0.25">
      <c r="F40" t="s">
        <v>68</v>
      </c>
      <c r="I40" t="s">
        <v>5</v>
      </c>
      <c r="N40" t="s">
        <v>59</v>
      </c>
    </row>
    <row r="41" spans="6:14" x14ac:dyDescent="0.25">
      <c r="F41" s="105">
        <v>0.01</v>
      </c>
      <c r="I41" t="s">
        <v>6</v>
      </c>
      <c r="N41" t="s">
        <v>60</v>
      </c>
    </row>
    <row r="42" spans="6:14" x14ac:dyDescent="0.25">
      <c r="F42" s="105">
        <v>0.02</v>
      </c>
      <c r="I42" t="s">
        <v>28</v>
      </c>
    </row>
    <row r="43" spans="6:14" x14ac:dyDescent="0.25">
      <c r="F43" s="105">
        <v>0.03</v>
      </c>
    </row>
    <row r="44" spans="6:14" x14ac:dyDescent="0.25">
      <c r="F44" s="105">
        <v>0.04</v>
      </c>
    </row>
    <row r="45" spans="6:14" x14ac:dyDescent="0.25">
      <c r="F45" s="105">
        <v>0.05</v>
      </c>
    </row>
    <row r="46" spans="6:14" x14ac:dyDescent="0.25">
      <c r="F46" s="105">
        <v>0.06</v>
      </c>
      <c r="I46" t="s">
        <v>72</v>
      </c>
    </row>
    <row r="47" spans="6:14" x14ac:dyDescent="0.25">
      <c r="F47" s="105">
        <v>7.0000000000000007E-2</v>
      </c>
      <c r="I47" t="s">
        <v>5</v>
      </c>
    </row>
    <row r="48" spans="6:14" x14ac:dyDescent="0.25">
      <c r="F48" s="105">
        <v>0.08</v>
      </c>
      <c r="I48" t="s">
        <v>6</v>
      </c>
    </row>
    <row r="49" spans="6:11" x14ac:dyDescent="0.25">
      <c r="F49" s="105">
        <v>0.09</v>
      </c>
      <c r="I49" t="s">
        <v>28</v>
      </c>
    </row>
    <row r="50" spans="6:11" x14ac:dyDescent="0.25">
      <c r="F50" s="105">
        <v>0.1</v>
      </c>
    </row>
    <row r="51" spans="6:11" x14ac:dyDescent="0.25">
      <c r="F51" s="105"/>
      <c r="I51" t="s">
        <v>73</v>
      </c>
    </row>
    <row r="52" spans="6:11" x14ac:dyDescent="0.25">
      <c r="F52" s="105"/>
      <c r="I52" t="s">
        <v>5</v>
      </c>
    </row>
    <row r="53" spans="6:11" x14ac:dyDescent="0.25">
      <c r="F53" s="105"/>
      <c r="I53" t="s">
        <v>74</v>
      </c>
    </row>
    <row r="54" spans="6:11" x14ac:dyDescent="0.25">
      <c r="F54" s="105"/>
    </row>
    <row r="55" spans="6:11" x14ac:dyDescent="0.25">
      <c r="F55" s="105"/>
    </row>
    <row r="58" spans="6:11" x14ac:dyDescent="0.25">
      <c r="F58" t="s">
        <v>77</v>
      </c>
      <c r="K58" t="s">
        <v>88</v>
      </c>
    </row>
    <row r="59" spans="6:11" x14ac:dyDescent="0.25">
      <c r="F59" t="s">
        <v>78</v>
      </c>
      <c r="K59" s="126" t="s">
        <v>6</v>
      </c>
    </row>
    <row r="60" spans="6:11" x14ac:dyDescent="0.25">
      <c r="F60" t="s">
        <v>79</v>
      </c>
      <c r="K60" s="125">
        <v>0.125</v>
      </c>
    </row>
    <row r="61" spans="6:11" x14ac:dyDescent="0.25">
      <c r="K61" s="125">
        <v>0.25</v>
      </c>
    </row>
    <row r="62" spans="6:11" x14ac:dyDescent="0.25">
      <c r="K62" s="125">
        <v>0.375</v>
      </c>
    </row>
    <row r="63" spans="6:11" x14ac:dyDescent="0.25">
      <c r="F63" t="s">
        <v>86</v>
      </c>
      <c r="K63" s="125">
        <v>0.5</v>
      </c>
    </row>
    <row r="64" spans="6:11" x14ac:dyDescent="0.25">
      <c r="F64" t="s">
        <v>5</v>
      </c>
      <c r="K64" s="125">
        <v>0.625</v>
      </c>
    </row>
    <row r="65" spans="6:11" x14ac:dyDescent="0.25">
      <c r="F65" t="s">
        <v>6</v>
      </c>
      <c r="K65" s="125">
        <v>0.75</v>
      </c>
    </row>
    <row r="66" spans="6:11" x14ac:dyDescent="0.25">
      <c r="K66" s="125">
        <v>0.875</v>
      </c>
    </row>
    <row r="67" spans="6:11" x14ac:dyDescent="0.25">
      <c r="K67" s="125">
        <v>1</v>
      </c>
    </row>
    <row r="68" spans="6:11" x14ac:dyDescent="0.25">
      <c r="K68" s="125">
        <v>1.125</v>
      </c>
    </row>
    <row r="69" spans="6:11" x14ac:dyDescent="0.25">
      <c r="K69" s="125">
        <v>1.25</v>
      </c>
    </row>
    <row r="70" spans="6:11" x14ac:dyDescent="0.25">
      <c r="K70" s="125">
        <v>1.375</v>
      </c>
    </row>
    <row r="71" spans="6:11" x14ac:dyDescent="0.25">
      <c r="K71" s="125">
        <v>1.5</v>
      </c>
    </row>
    <row r="72" spans="6:11" x14ac:dyDescent="0.25">
      <c r="K72" s="125">
        <v>1.625</v>
      </c>
    </row>
    <row r="73" spans="6:11" x14ac:dyDescent="0.25">
      <c r="K73" s="125">
        <v>1.75</v>
      </c>
    </row>
    <row r="74" spans="6:11" x14ac:dyDescent="0.25">
      <c r="K74" s="125">
        <v>1.875</v>
      </c>
    </row>
    <row r="75" spans="6:11" x14ac:dyDescent="0.25">
      <c r="K75" s="125">
        <v>2</v>
      </c>
    </row>
    <row r="76" spans="6:11" x14ac:dyDescent="0.25">
      <c r="K76" s="125">
        <v>2.125</v>
      </c>
    </row>
    <row r="77" spans="6:11" x14ac:dyDescent="0.25">
      <c r="K77" s="125">
        <v>2.25</v>
      </c>
    </row>
    <row r="78" spans="6:11" x14ac:dyDescent="0.25">
      <c r="K78" s="125">
        <v>2.375</v>
      </c>
    </row>
    <row r="79" spans="6:11" x14ac:dyDescent="0.25">
      <c r="K79" s="125">
        <v>2.5</v>
      </c>
    </row>
    <row r="80" spans="6:11" x14ac:dyDescent="0.25">
      <c r="K80" s="125">
        <v>2.625</v>
      </c>
    </row>
    <row r="81" spans="11:11" x14ac:dyDescent="0.25">
      <c r="K81" s="125">
        <v>2.75</v>
      </c>
    </row>
    <row r="82" spans="11:11" x14ac:dyDescent="0.25">
      <c r="K82" s="125">
        <v>2.875</v>
      </c>
    </row>
    <row r="83" spans="11:11" x14ac:dyDescent="0.25">
      <c r="K83" s="125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FC0E7-99CC-4A16-825B-EB6FC1B10758}">
  <sheetPr codeName="Sheet3"/>
  <dimension ref="A1"/>
  <sheetViews>
    <sheetView topLeftCell="A16" workbookViewId="0">
      <selection activeCell="Q15" sqref="Q1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FF0000"/>
  </sheetPr>
  <dimension ref="A1:C17"/>
  <sheetViews>
    <sheetView workbookViewId="0">
      <selection activeCell="B8" sqref="B8"/>
    </sheetView>
  </sheetViews>
  <sheetFormatPr defaultColWidth="8.85546875" defaultRowHeight="15" x14ac:dyDescent="0.25"/>
  <cols>
    <col min="1" max="1" width="17.28515625" style="3" customWidth="1"/>
    <col min="2" max="2" width="41.42578125" style="5" customWidth="1"/>
    <col min="3" max="3" width="43" style="5" customWidth="1"/>
  </cols>
  <sheetData>
    <row r="1" spans="1:3" ht="37.5" customHeight="1" thickBot="1" x14ac:dyDescent="0.3">
      <c r="A1" s="254" t="s">
        <v>16</v>
      </c>
      <c r="B1" s="254"/>
      <c r="C1" s="254"/>
    </row>
    <row r="2" spans="1:3" ht="21.75" customHeight="1" thickBot="1" x14ac:dyDescent="0.3">
      <c r="A2" s="6" t="s">
        <v>13</v>
      </c>
      <c r="B2" s="6" t="s">
        <v>14</v>
      </c>
      <c r="C2" s="6" t="s">
        <v>15</v>
      </c>
    </row>
    <row r="3" spans="1:3" ht="45" customHeight="1" x14ac:dyDescent="0.25">
      <c r="A3" s="10"/>
      <c r="B3" s="9"/>
      <c r="C3" s="9"/>
    </row>
    <row r="4" spans="1:3" ht="45" customHeight="1" x14ac:dyDescent="0.25">
      <c r="A4" s="12"/>
      <c r="B4" s="11"/>
      <c r="C4" s="11"/>
    </row>
    <row r="5" spans="1:3" ht="45" customHeight="1" x14ac:dyDescent="0.25">
      <c r="A5" s="12"/>
      <c r="B5" s="11"/>
      <c r="C5" s="11"/>
    </row>
    <row r="6" spans="1:3" ht="45" customHeight="1" x14ac:dyDescent="0.25">
      <c r="A6" s="12"/>
      <c r="B6" s="11"/>
      <c r="C6" s="11"/>
    </row>
    <row r="7" spans="1:3" ht="45" customHeight="1" x14ac:dyDescent="0.25">
      <c r="A7" s="12"/>
      <c r="B7" s="11"/>
      <c r="C7" s="11"/>
    </row>
    <row r="8" spans="1:3" ht="45" customHeight="1" x14ac:dyDescent="0.25">
      <c r="A8" s="12"/>
      <c r="B8" s="11"/>
      <c r="C8" s="11"/>
    </row>
    <row r="9" spans="1:3" ht="45" customHeight="1" x14ac:dyDescent="0.25">
      <c r="A9" s="12"/>
      <c r="B9" s="11"/>
      <c r="C9" s="11"/>
    </row>
    <row r="10" spans="1:3" ht="45" customHeight="1" x14ac:dyDescent="0.25">
      <c r="A10" s="12"/>
      <c r="B10" s="11"/>
      <c r="C10" s="11"/>
    </row>
    <row r="11" spans="1:3" ht="45" customHeight="1" x14ac:dyDescent="0.25">
      <c r="A11" s="12"/>
      <c r="B11" s="11"/>
      <c r="C11" s="11"/>
    </row>
    <row r="12" spans="1:3" ht="45" customHeight="1" x14ac:dyDescent="0.25">
      <c r="A12" s="12"/>
      <c r="B12" s="11"/>
      <c r="C12" s="11"/>
    </row>
    <row r="13" spans="1:3" ht="45" customHeight="1" x14ac:dyDescent="0.25">
      <c r="A13" s="12"/>
      <c r="B13" s="11"/>
      <c r="C13" s="11"/>
    </row>
    <row r="14" spans="1:3" ht="45" customHeight="1" x14ac:dyDescent="0.25">
      <c r="A14" s="12"/>
      <c r="B14" s="11"/>
      <c r="C14" s="11"/>
    </row>
    <row r="15" spans="1:3" ht="45" customHeight="1" x14ac:dyDescent="0.25">
      <c r="A15" s="12"/>
      <c r="B15" s="11"/>
      <c r="C15" s="11"/>
    </row>
    <row r="16" spans="1:3" ht="45" customHeight="1" x14ac:dyDescent="0.25">
      <c r="A16" s="12"/>
      <c r="B16" s="11"/>
      <c r="C16" s="11"/>
    </row>
    <row r="17" spans="1:3" ht="15" customHeight="1" x14ac:dyDescent="0.25">
      <c r="A17" s="7"/>
      <c r="B17" s="8"/>
      <c r="C17" s="8"/>
    </row>
  </sheetData>
  <sheetProtection selectLockedCells="1"/>
  <mergeCells count="1">
    <mergeCell ref="A1:C1"/>
  </mergeCells>
  <pageMargins left="0.25" right="0.25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Intake Form</vt:lpstr>
      <vt:lpstr>Drop downs</vt:lpstr>
      <vt:lpstr>Go Mortgage Footprint</vt:lpstr>
      <vt:lpstr>Change Log</vt:lpstr>
      <vt:lpstr>'Intake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Rudy Marquez</dc:creator>
  <cp:lastModifiedBy>Rudy Marquez</cp:lastModifiedBy>
  <cp:lastPrinted>2020-03-31T15:01:02Z</cp:lastPrinted>
  <dcterms:created xsi:type="dcterms:W3CDTF">2014-08-01T18:18:08Z</dcterms:created>
  <dcterms:modified xsi:type="dcterms:W3CDTF">2022-01-10T17:20:02Z</dcterms:modified>
</cp:coreProperties>
</file>